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7235" windowHeight="11880"/>
  </bookViews>
  <sheets>
    <sheet name="プラン成績" sheetId="1" r:id="rId1"/>
    <sheet name="スタンダード" sheetId="2" r:id="rId2"/>
    <sheet name="ハイクラス" sheetId="3" r:id="rId3"/>
    <sheet name="エグゼクティブ" sheetId="4" r:id="rId4"/>
    <sheet name="ネットワーク情報" sheetId="5" r:id="rId5"/>
    <sheet name="穴のファンタジスタ" sheetId="6" r:id="rId6"/>
    <sheet name="的中プレミアム" sheetId="14" r:id="rId7"/>
    <sheet name="マネーゲット" sheetId="19" r:id="rId8"/>
    <sheet name="逆転のオーラス" sheetId="7" r:id="rId9"/>
    <sheet name="Wダッシュ" sheetId="8" r:id="rId10"/>
    <sheet name="MSJ" sheetId="9" r:id="rId11"/>
    <sheet name="～の陣" sheetId="10" r:id="rId12"/>
    <sheet name="ExtreamRookie" sheetId="11" r:id="rId13"/>
    <sheet name="馬単の嵐" sheetId="12" r:id="rId14"/>
    <sheet name="スリーR" sheetId="13" r:id="rId15"/>
    <sheet name="投資の流儀" sheetId="15" r:id="rId16"/>
    <sheet name="トリプルストライク" sheetId="16" r:id="rId17"/>
    <sheet name="エレメント" sheetId="17" r:id="rId18"/>
    <sheet name="レジェンド" sheetId="18" r:id="rId19"/>
    <sheet name="～の女王" sheetId="21" r:id="rId20"/>
    <sheet name="EXデリバリー" sheetId="22" r:id="rId21"/>
    <sheet name="TargetRookie" sheetId="23" r:id="rId22"/>
    <sheet name="SSS" sheetId="24" r:id="rId23"/>
  </sheets>
  <definedNames>
    <definedName name="_xlnm._FilterDatabase" localSheetId="0" hidden="1">プラン成績!$C$1:$C$137</definedName>
  </definedNames>
  <calcPr calcId="125725"/>
</workbook>
</file>

<file path=xl/calcChain.xml><?xml version="1.0" encoding="utf-8"?>
<calcChain xmlns="http://schemas.openxmlformats.org/spreadsheetml/2006/main">
  <c r="H2" i="2"/>
  <c r="M9" i="1" s="1"/>
  <c r="H2" i="7"/>
  <c r="H2" i="4"/>
  <c r="M11" i="1" s="1"/>
  <c r="H2" i="24"/>
  <c r="I6"/>
  <c r="G1" i="22"/>
  <c r="M17" i="1"/>
  <c r="H2" i="3"/>
  <c r="M10" i="1" s="1"/>
  <c r="H2" i="8"/>
  <c r="M16" i="1"/>
  <c r="H3" i="9"/>
  <c r="M26" i="1" s="1"/>
  <c r="G2" i="21"/>
  <c r="M20" i="1"/>
  <c r="H2" i="5"/>
  <c r="M12" i="1" s="1"/>
  <c r="J4" i="22"/>
  <c r="J4" i="23"/>
  <c r="H1"/>
  <c r="H2" i="6"/>
  <c r="M13" i="1" s="1"/>
  <c r="H2" i="15"/>
  <c r="M25" i="1" s="1"/>
  <c r="H2" i="14"/>
  <c r="M18" i="1" s="1"/>
  <c r="H40"/>
  <c r="F5" i="16" s="1"/>
  <c r="I5" s="1"/>
  <c r="N15" i="1" s="1"/>
  <c r="H2" i="16"/>
  <c r="M15" i="1" s="1"/>
  <c r="M27"/>
  <c r="H2" i="13"/>
  <c r="M24" i="1" s="1"/>
  <c r="H2" i="11"/>
  <c r="M22" i="1" s="1"/>
  <c r="H2" i="10"/>
  <c r="M19" i="1" s="1"/>
  <c r="H2" i="19"/>
  <c r="M14" i="1" s="1"/>
  <c r="I2" i="18"/>
  <c r="M21" i="1" s="1"/>
  <c r="H2" i="17"/>
  <c r="H2" i="12"/>
  <c r="M23" i="1" s="1"/>
  <c r="F5" i="5" l="1"/>
  <c r="I5" s="1"/>
  <c r="N12" i="1" s="1"/>
  <c r="F5" i="7"/>
  <c r="I5" s="1"/>
  <c r="N17" i="1" s="1"/>
  <c r="F5" i="11"/>
  <c r="I5" s="1"/>
  <c r="N22" i="1" s="1"/>
  <c r="F5" i="4"/>
  <c r="I5" s="1"/>
  <c r="N11" i="1" s="1"/>
  <c r="F5" i="19"/>
  <c r="I5" s="1"/>
  <c r="N14" i="1" s="1"/>
  <c r="F5" i="10"/>
  <c r="I5" s="1"/>
  <c r="N19" i="1" s="1"/>
  <c r="F5" i="15"/>
  <c r="I5" s="1"/>
  <c r="N25" i="1" s="1"/>
  <c r="F5" i="21"/>
  <c r="I5" s="1"/>
  <c r="N20" i="1" s="1"/>
  <c r="F6" i="2"/>
  <c r="I6" s="1"/>
  <c r="N9" i="1" s="1"/>
  <c r="F5" i="6"/>
  <c r="I5" s="1"/>
  <c r="N13" i="1" s="1"/>
  <c r="F5" i="8"/>
  <c r="I5" s="1"/>
  <c r="N16" i="1" s="1"/>
  <c r="F5" i="12"/>
  <c r="I5" s="1"/>
  <c r="N23" i="1" s="1"/>
  <c r="F6" i="3"/>
  <c r="I6" s="1"/>
  <c r="N10" i="1" s="1"/>
  <c r="F5" i="14"/>
  <c r="I5" s="1"/>
  <c r="N18" i="1" s="1"/>
  <c r="F6" i="9"/>
  <c r="I6" s="1"/>
  <c r="N26" i="1" s="1"/>
  <c r="F5" i="13"/>
  <c r="I5" s="1"/>
  <c r="N24" i="1" s="1"/>
  <c r="G5" i="18"/>
  <c r="J5" s="1"/>
  <c r="N21" i="1" s="1"/>
  <c r="F5" i="17"/>
  <c r="I5" s="1"/>
  <c r="N27" i="1" s="1"/>
</calcChain>
</file>

<file path=xl/sharedStrings.xml><?xml version="1.0" encoding="utf-8"?>
<sst xmlns="http://schemas.openxmlformats.org/spreadsheetml/2006/main" count="891" uniqueCount="196">
  <si>
    <t>月</t>
    <rPh sb="0" eb="1">
      <t>ツキ</t>
    </rPh>
    <phoneticPr fontId="2"/>
  </si>
  <si>
    <t>日</t>
    <rPh sb="0" eb="1">
      <t>ヒ</t>
    </rPh>
    <phoneticPr fontId="2"/>
  </si>
  <si>
    <t>プラン名</t>
    <rPh sb="3" eb="4">
      <t>メイ</t>
    </rPh>
    <phoneticPr fontId="2"/>
  </si>
  <si>
    <t>配当</t>
    <rPh sb="0" eb="2">
      <t>ハイトウ</t>
    </rPh>
    <phoneticPr fontId="2"/>
  </si>
  <si>
    <t>スタンダード</t>
    <phoneticPr fontId="2"/>
  </si>
  <si>
    <t>ハイクラス</t>
    <phoneticPr fontId="2"/>
  </si>
  <si>
    <t>逆転のオーラス（中京）</t>
    <rPh sb="0" eb="2">
      <t>ギャクテン</t>
    </rPh>
    <rPh sb="8" eb="10">
      <t>チュウキョウ</t>
    </rPh>
    <phoneticPr fontId="2"/>
  </si>
  <si>
    <t>逆転のオーラス（新潟）</t>
    <rPh sb="0" eb="2">
      <t>ギャクテン</t>
    </rPh>
    <rPh sb="8" eb="10">
      <t>ニイガタ</t>
    </rPh>
    <phoneticPr fontId="2"/>
  </si>
  <si>
    <t>逆転のオーラス（小倉）</t>
    <rPh sb="0" eb="2">
      <t>ギャクテン</t>
    </rPh>
    <rPh sb="8" eb="10">
      <t>コクラ</t>
    </rPh>
    <phoneticPr fontId="2"/>
  </si>
  <si>
    <t>九州夏の陣（小倉）</t>
    <rPh sb="0" eb="2">
      <t>キュウシュウ</t>
    </rPh>
    <rPh sb="2" eb="3">
      <t>ナツ</t>
    </rPh>
    <rPh sb="4" eb="5">
      <t>ジン</t>
    </rPh>
    <rPh sb="6" eb="8">
      <t>コクラ</t>
    </rPh>
    <phoneticPr fontId="2"/>
  </si>
  <si>
    <t>マネーゲット</t>
    <phoneticPr fontId="2"/>
  </si>
  <si>
    <t>札幌スリーR</t>
    <rPh sb="0" eb="2">
      <t>サッポロ</t>
    </rPh>
    <phoneticPr fontId="2"/>
  </si>
  <si>
    <t>エグゼクティブ</t>
    <phoneticPr fontId="2"/>
  </si>
  <si>
    <t>Extreme Rookie</t>
    <phoneticPr fontId="2"/>
  </si>
  <si>
    <t>穴のファンタジスタ</t>
    <rPh sb="0" eb="1">
      <t>アナ</t>
    </rPh>
    <phoneticPr fontId="2"/>
  </si>
  <si>
    <t>ネットワーク情報</t>
    <rPh sb="6" eb="8">
      <t>ジョウホウ</t>
    </rPh>
    <phoneticPr fontId="2"/>
  </si>
  <si>
    <t>投資の流儀</t>
    <rPh sb="0" eb="2">
      <t>トウシ</t>
    </rPh>
    <rPh sb="3" eb="5">
      <t>リュウギ</t>
    </rPh>
    <phoneticPr fontId="2"/>
  </si>
  <si>
    <t>逆転のオーラス（札幌）</t>
    <rPh sb="0" eb="2">
      <t>ギャクテン</t>
    </rPh>
    <rPh sb="8" eb="10">
      <t>サッポロ</t>
    </rPh>
    <phoneticPr fontId="2"/>
  </si>
  <si>
    <t>レジェンド</t>
    <phoneticPr fontId="2"/>
  </si>
  <si>
    <t>MONDAY SPEED JACK</t>
    <phoneticPr fontId="2"/>
  </si>
  <si>
    <t>新潟的中エレメント</t>
    <rPh sb="0" eb="2">
      <t>ニイガタ</t>
    </rPh>
    <rPh sb="2" eb="4">
      <t>テキチュウ</t>
    </rPh>
    <phoneticPr fontId="2"/>
  </si>
  <si>
    <t>馬単の嵐</t>
    <rPh sb="0" eb="2">
      <t>ウマタン</t>
    </rPh>
    <rPh sb="3" eb="4">
      <t>アラシ</t>
    </rPh>
    <phoneticPr fontId="2"/>
  </si>
  <si>
    <t>札幌スプリントWダッシュ</t>
    <rPh sb="0" eb="2">
      <t>サッポロ</t>
    </rPh>
    <phoneticPr fontId="2"/>
  </si>
  <si>
    <t>的中プレミアム</t>
    <rPh sb="0" eb="2">
      <t>テキチュウ</t>
    </rPh>
    <phoneticPr fontId="2"/>
  </si>
  <si>
    <t>札幌Wダッシュ</t>
    <rPh sb="0" eb="2">
      <t>サッポロ</t>
    </rPh>
    <phoneticPr fontId="2"/>
  </si>
  <si>
    <t>秋の女王</t>
    <rPh sb="0" eb="1">
      <t>アキ</t>
    </rPh>
    <rPh sb="2" eb="4">
      <t>ジョウオウ</t>
    </rPh>
    <phoneticPr fontId="2"/>
  </si>
  <si>
    <t>中山Wダッシュ</t>
    <rPh sb="0" eb="2">
      <t>ナカヤマ</t>
    </rPh>
    <phoneticPr fontId="2"/>
  </si>
  <si>
    <t>逆転のオーラス（阪神）</t>
    <rPh sb="0" eb="2">
      <t>ギャクテン</t>
    </rPh>
    <rPh sb="8" eb="10">
      <t>ハンシン</t>
    </rPh>
    <phoneticPr fontId="2"/>
  </si>
  <si>
    <t>トリプルストライク</t>
    <phoneticPr fontId="2"/>
  </si>
  <si>
    <t>スタンダード</t>
    <phoneticPr fontId="2"/>
  </si>
  <si>
    <t>逆転のオーラス（中山）</t>
    <rPh sb="0" eb="2">
      <t>ギャクテン</t>
    </rPh>
    <rPh sb="8" eb="10">
      <t>ナカヤマ</t>
    </rPh>
    <phoneticPr fontId="2"/>
  </si>
  <si>
    <t>逆転のオーラス（京都）</t>
    <rPh sb="0" eb="2">
      <t>ギャクテン</t>
    </rPh>
    <rPh sb="8" eb="10">
      <t>キョウト</t>
    </rPh>
    <phoneticPr fontId="2"/>
  </si>
  <si>
    <t>逆転のオーラス（東京）</t>
    <rPh sb="0" eb="2">
      <t>ギャクテン</t>
    </rPh>
    <rPh sb="8" eb="10">
      <t>トウキョウ</t>
    </rPh>
    <phoneticPr fontId="2"/>
  </si>
  <si>
    <t>秋の陣</t>
    <rPh sb="0" eb="1">
      <t>アキ</t>
    </rPh>
    <rPh sb="2" eb="3">
      <t>ジン</t>
    </rPh>
    <phoneticPr fontId="2"/>
  </si>
  <si>
    <t>東京Wダッシュ</t>
    <rPh sb="0" eb="2">
      <t>トウキョウ</t>
    </rPh>
    <phoneticPr fontId="2"/>
  </si>
  <si>
    <t>※7月21日以前はプラン名不明のため記載していません。</t>
    <rPh sb="2" eb="3">
      <t>ツキ</t>
    </rPh>
    <rPh sb="5" eb="6">
      <t>ヒ</t>
    </rPh>
    <rPh sb="6" eb="8">
      <t>イゼン</t>
    </rPh>
    <rPh sb="12" eb="13">
      <t>メイ</t>
    </rPh>
    <rPh sb="13" eb="15">
      <t>フメイ</t>
    </rPh>
    <rPh sb="18" eb="20">
      <t>キサイ</t>
    </rPh>
    <phoneticPr fontId="2"/>
  </si>
  <si>
    <t>※プランによっては、毎回おこなわれていないものもあり</t>
    <rPh sb="10" eb="12">
      <t>マイカイ</t>
    </rPh>
    <phoneticPr fontId="2"/>
  </si>
  <si>
    <t>　単純に比較することはできない。</t>
    <rPh sb="1" eb="3">
      <t>タンジュン</t>
    </rPh>
    <rPh sb="4" eb="6">
      <t>ヒカク</t>
    </rPh>
    <phoneticPr fontId="2"/>
  </si>
  <si>
    <t>回</t>
    <rPh sb="0" eb="1">
      <t>カイ</t>
    </rPh>
    <phoneticPr fontId="2"/>
  </si>
  <si>
    <t>配当金</t>
    <rPh sb="0" eb="3">
      <t>ハイトウキン</t>
    </rPh>
    <phoneticPr fontId="2"/>
  </si>
  <si>
    <t>配当AV</t>
    <rPh sb="0" eb="2">
      <t>ハイトウ</t>
    </rPh>
    <phoneticPr fontId="2"/>
  </si>
  <si>
    <t>円</t>
    <rPh sb="0" eb="1">
      <t>エン</t>
    </rPh>
    <phoneticPr fontId="2"/>
  </si>
  <si>
    <t>マネーゲット</t>
    <phoneticPr fontId="2"/>
  </si>
  <si>
    <t>逆転のオーラス</t>
    <rPh sb="0" eb="2">
      <t>ギャクテン</t>
    </rPh>
    <phoneticPr fontId="2"/>
  </si>
  <si>
    <t>ハイクラス</t>
    <phoneticPr fontId="2"/>
  </si>
  <si>
    <t>配当金AV</t>
    <rPh sb="0" eb="3">
      <t>ハイトウキン</t>
    </rPh>
    <phoneticPr fontId="2"/>
  </si>
  <si>
    <t>円</t>
    <rPh sb="0" eb="1">
      <t>エン</t>
    </rPh>
    <phoneticPr fontId="2"/>
  </si>
  <si>
    <t>的中日</t>
    <rPh sb="0" eb="3">
      <t>テキチュウビ</t>
    </rPh>
    <phoneticPr fontId="2"/>
  </si>
  <si>
    <t>的中日</t>
    <rPh sb="0" eb="3">
      <t>テキチュウビ</t>
    </rPh>
    <phoneticPr fontId="2"/>
  </si>
  <si>
    <t>配当金AV</t>
    <rPh sb="0" eb="3">
      <t>ハイトウキン</t>
    </rPh>
    <phoneticPr fontId="2"/>
  </si>
  <si>
    <t>【開催回数】</t>
    <rPh sb="1" eb="3">
      <t>カイサイ</t>
    </rPh>
    <rPh sb="3" eb="5">
      <t>カイスウ</t>
    </rPh>
    <phoneticPr fontId="2"/>
  </si>
  <si>
    <t>マネーゲット</t>
    <phoneticPr fontId="2"/>
  </si>
  <si>
    <t>トリプルストライク</t>
    <phoneticPr fontId="2"/>
  </si>
  <si>
    <t>穴のファンタジスタ</t>
    <rPh sb="0" eb="1">
      <t>アナ</t>
    </rPh>
    <phoneticPr fontId="2"/>
  </si>
  <si>
    <t>7月</t>
    <rPh sb="1" eb="2">
      <t>ツキ</t>
    </rPh>
    <phoneticPr fontId="2"/>
  </si>
  <si>
    <t>8月</t>
  </si>
  <si>
    <t>9月</t>
  </si>
  <si>
    <t>10月</t>
  </si>
  <si>
    <t>11月</t>
  </si>
  <si>
    <t>的中率</t>
    <rPh sb="0" eb="3">
      <t>テキチュウリツ</t>
    </rPh>
    <phoneticPr fontId="2"/>
  </si>
  <si>
    <t>開催回数</t>
    <rPh sb="0" eb="2">
      <t>カイサイ</t>
    </rPh>
    <rPh sb="2" eb="4">
      <t>カイスウ</t>
    </rPh>
    <phoneticPr fontId="2"/>
  </si>
  <si>
    <t>的中</t>
    <rPh sb="0" eb="2">
      <t>テキチュウ</t>
    </rPh>
    <phoneticPr fontId="2"/>
  </si>
  <si>
    <t>的中率</t>
    <rPh sb="0" eb="3">
      <t>テキチュリツ</t>
    </rPh>
    <phoneticPr fontId="2"/>
  </si>
  <si>
    <t>プラン名</t>
    <rPh sb="3" eb="4">
      <t>メイ</t>
    </rPh>
    <phoneticPr fontId="2"/>
  </si>
  <si>
    <t>スタンダード</t>
    <phoneticPr fontId="2"/>
  </si>
  <si>
    <t>ハイクラス</t>
    <phoneticPr fontId="2"/>
  </si>
  <si>
    <t>エグゼクティブ</t>
    <phoneticPr fontId="2"/>
  </si>
  <si>
    <t>ネットワーク情報</t>
    <rPh sb="6" eb="8">
      <t>ジョウホウ</t>
    </rPh>
    <phoneticPr fontId="2"/>
  </si>
  <si>
    <t>穴のファンタジスタ</t>
    <rPh sb="0" eb="1">
      <t>アナ</t>
    </rPh>
    <phoneticPr fontId="2"/>
  </si>
  <si>
    <t>的中プレミアム</t>
    <rPh sb="0" eb="2">
      <t>テキチュウ</t>
    </rPh>
    <phoneticPr fontId="2"/>
  </si>
  <si>
    <t>マネーゲット</t>
    <phoneticPr fontId="2"/>
  </si>
  <si>
    <t>逆転のオーラス</t>
    <rPh sb="0" eb="2">
      <t>ギャクテン</t>
    </rPh>
    <phoneticPr fontId="2"/>
  </si>
  <si>
    <t>Wダッシュ</t>
    <phoneticPr fontId="2"/>
  </si>
  <si>
    <t>Monday.SJ</t>
    <phoneticPr fontId="2"/>
  </si>
  <si>
    <t>～の陣</t>
    <rPh sb="2" eb="3">
      <t>ジン</t>
    </rPh>
    <phoneticPr fontId="2"/>
  </si>
  <si>
    <t>ExtreamRookie</t>
    <phoneticPr fontId="2"/>
  </si>
  <si>
    <t>馬単の嵐</t>
    <rPh sb="0" eb="2">
      <t>ウマタン</t>
    </rPh>
    <rPh sb="3" eb="4">
      <t>アラシ</t>
    </rPh>
    <phoneticPr fontId="2"/>
  </si>
  <si>
    <t>スリーR</t>
    <phoneticPr fontId="2"/>
  </si>
  <si>
    <t>投資の流儀</t>
    <rPh sb="0" eb="2">
      <t>トウシ</t>
    </rPh>
    <rPh sb="3" eb="5">
      <t>リュギ</t>
    </rPh>
    <phoneticPr fontId="2"/>
  </si>
  <si>
    <t>トリプルストライク</t>
    <phoneticPr fontId="2"/>
  </si>
  <si>
    <t>エレメント</t>
    <phoneticPr fontId="2"/>
  </si>
  <si>
    <t>レジェンド</t>
    <phoneticPr fontId="2"/>
  </si>
  <si>
    <t>～の女王</t>
    <rPh sb="2" eb="4">
      <t>ジョウオウ</t>
    </rPh>
    <phoneticPr fontId="2"/>
  </si>
  <si>
    <t>※常時あるものから表示</t>
    <rPh sb="1" eb="3">
      <t>ジョウジ</t>
    </rPh>
    <rPh sb="9" eb="11">
      <t>ヒョウジ</t>
    </rPh>
    <phoneticPr fontId="2"/>
  </si>
  <si>
    <t>NO</t>
    <phoneticPr fontId="2"/>
  </si>
  <si>
    <t>平均配当額</t>
    <rPh sb="0" eb="2">
      <t>ヘイキン</t>
    </rPh>
    <rPh sb="2" eb="4">
      <t>ハイトウ</t>
    </rPh>
    <rPh sb="4" eb="5">
      <t>ガク</t>
    </rPh>
    <phoneticPr fontId="2"/>
  </si>
  <si>
    <t>【プラン別成績】</t>
    <rPh sb="4" eb="5">
      <t>ベツ</t>
    </rPh>
    <rPh sb="5" eb="7">
      <t>セイセキ</t>
    </rPh>
    <phoneticPr fontId="2"/>
  </si>
  <si>
    <t>ハイクラス</t>
    <phoneticPr fontId="2"/>
  </si>
  <si>
    <t>Wダッシュ</t>
    <phoneticPr fontId="2"/>
  </si>
  <si>
    <t>ネットワーク情報</t>
    <rPh sb="6" eb="8">
      <t>ジョウホウ</t>
    </rPh>
    <phoneticPr fontId="2"/>
  </si>
  <si>
    <t>※スタンダード、ハイクラス、エグゼクティブは毎回開催</t>
    <rPh sb="22" eb="24">
      <t>マイカイ</t>
    </rPh>
    <rPh sb="24" eb="26">
      <t>カイサイ</t>
    </rPh>
    <phoneticPr fontId="2"/>
  </si>
  <si>
    <t>12月</t>
  </si>
  <si>
    <t>Wダッシュ</t>
    <phoneticPr fontId="2"/>
  </si>
  <si>
    <t>2012年</t>
    <rPh sb="4" eb="5">
      <t>ネン</t>
    </rPh>
    <phoneticPr fontId="2"/>
  </si>
  <si>
    <t>計</t>
    <rPh sb="0" eb="1">
      <t>ケイ</t>
    </rPh>
    <phoneticPr fontId="2"/>
  </si>
  <si>
    <t>あくまで目安</t>
    <rPh sb="4" eb="6">
      <t>メヤス</t>
    </rPh>
    <phoneticPr fontId="2"/>
  </si>
  <si>
    <t>BEST３</t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</si>
  <si>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</si>
  <si>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</si>
  <si>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</si>
  <si>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MSJ</t>
    <phoneticPr fontId="2"/>
  </si>
  <si>
    <t>スタンダード</t>
    <phoneticPr fontId="2"/>
  </si>
  <si>
    <t>MSJ</t>
    <phoneticPr fontId="2"/>
  </si>
  <si>
    <t>逆転のオーラス</t>
    <rPh sb="0" eb="2">
      <t>ギャクテン</t>
    </rPh>
    <phoneticPr fontId="2"/>
  </si>
  <si>
    <t>投資の流儀</t>
    <rPh sb="0" eb="2">
      <t>トウシ</t>
    </rPh>
    <rPh sb="3" eb="5">
      <t>リュウギ</t>
    </rPh>
    <phoneticPr fontId="2"/>
  </si>
  <si>
    <t>2013年</t>
    <rPh sb="4" eb="5">
      <t>ネン</t>
    </rPh>
    <phoneticPr fontId="2"/>
  </si>
  <si>
    <t>1月</t>
    <rPh sb="1" eb="2">
      <t>ツキ</t>
    </rPh>
    <phoneticPr fontId="2"/>
  </si>
  <si>
    <t>ハイクラス</t>
    <phoneticPr fontId="2"/>
  </si>
  <si>
    <t>中山Wダッシュ</t>
    <rPh sb="0" eb="2">
      <t>ナカヤマ</t>
    </rPh>
    <phoneticPr fontId="2"/>
  </si>
  <si>
    <t>逆転のオーラス</t>
    <rPh sb="0" eb="2">
      <t>ギャクテン</t>
    </rPh>
    <phoneticPr fontId="2"/>
  </si>
  <si>
    <t>エグゼクティブ</t>
    <phoneticPr fontId="2"/>
  </si>
  <si>
    <t>ハイクラス</t>
    <phoneticPr fontId="2"/>
  </si>
  <si>
    <t>MSJ</t>
    <phoneticPr fontId="2"/>
  </si>
  <si>
    <t>逆転のオーラス</t>
    <rPh sb="0" eb="2">
      <t>ギャクテン</t>
    </rPh>
    <phoneticPr fontId="2"/>
  </si>
  <si>
    <t>ハイクラス</t>
    <phoneticPr fontId="2"/>
  </si>
  <si>
    <t>開催場</t>
    <rPh sb="0" eb="3">
      <t>カイサイジョウ</t>
    </rPh>
    <phoneticPr fontId="2"/>
  </si>
  <si>
    <t>中京</t>
    <rPh sb="0" eb="2">
      <t>チュウキョウ</t>
    </rPh>
    <phoneticPr fontId="2"/>
  </si>
  <si>
    <t>中京</t>
    <rPh sb="0" eb="2">
      <t>チュキョウ</t>
    </rPh>
    <phoneticPr fontId="2"/>
  </si>
  <si>
    <t>新潟</t>
    <rPh sb="0" eb="2">
      <t>ニイガタ</t>
    </rPh>
    <phoneticPr fontId="2"/>
  </si>
  <si>
    <t>札幌</t>
    <rPh sb="0" eb="2">
      <t>サッポロ</t>
    </rPh>
    <phoneticPr fontId="2"/>
  </si>
  <si>
    <t>小倉</t>
    <rPh sb="0" eb="2">
      <t>コクラ</t>
    </rPh>
    <phoneticPr fontId="2"/>
  </si>
  <si>
    <t>小倉</t>
    <rPh sb="0" eb="2">
      <t>コクラ</t>
    </rPh>
    <phoneticPr fontId="2"/>
  </si>
  <si>
    <t>開催場</t>
    <rPh sb="0" eb="3">
      <t>カイサイジョウ</t>
    </rPh>
    <phoneticPr fontId="2"/>
  </si>
  <si>
    <t>札幌</t>
    <rPh sb="0" eb="2">
      <t>サッポロ</t>
    </rPh>
    <phoneticPr fontId="2"/>
  </si>
  <si>
    <t>新潟</t>
    <rPh sb="0" eb="2">
      <t>ニイガタ</t>
    </rPh>
    <phoneticPr fontId="2"/>
  </si>
  <si>
    <t>阪神</t>
    <rPh sb="0" eb="2">
      <t>ハンシン</t>
    </rPh>
    <phoneticPr fontId="2"/>
  </si>
  <si>
    <t>阪神</t>
    <rPh sb="0" eb="2">
      <t>ハンシン</t>
    </rPh>
    <phoneticPr fontId="2"/>
  </si>
  <si>
    <t>中山</t>
    <rPh sb="0" eb="2">
      <t>ナカヤマ</t>
    </rPh>
    <phoneticPr fontId="2"/>
  </si>
  <si>
    <t>中山</t>
    <rPh sb="0" eb="2">
      <t>ナカヤマ</t>
    </rPh>
    <phoneticPr fontId="2"/>
  </si>
  <si>
    <t>京都</t>
    <rPh sb="0" eb="2">
      <t>キョウト</t>
    </rPh>
    <phoneticPr fontId="2"/>
  </si>
  <si>
    <t>東京</t>
    <rPh sb="0" eb="2">
      <t>トウキョウ</t>
    </rPh>
    <phoneticPr fontId="2"/>
  </si>
  <si>
    <t>福島</t>
    <rPh sb="0" eb="2">
      <t>フクシマ</t>
    </rPh>
    <phoneticPr fontId="2"/>
  </si>
  <si>
    <t>2月</t>
  </si>
  <si>
    <t>3月</t>
  </si>
  <si>
    <t>4月</t>
  </si>
  <si>
    <t>5月</t>
  </si>
  <si>
    <t>6月</t>
  </si>
  <si>
    <t>7月</t>
  </si>
  <si>
    <t>逆転のオーラス</t>
    <rPh sb="0" eb="2">
      <t>ギャクテン</t>
    </rPh>
    <phoneticPr fontId="2"/>
  </si>
  <si>
    <t>京都</t>
    <rPh sb="0" eb="2">
      <t>キョウト</t>
    </rPh>
    <phoneticPr fontId="2"/>
  </si>
  <si>
    <t>中京</t>
    <rPh sb="0" eb="2">
      <t>チュウキョウ</t>
    </rPh>
    <phoneticPr fontId="2"/>
  </si>
  <si>
    <t>東京</t>
    <rPh sb="0" eb="2">
      <t>トウキョウ</t>
    </rPh>
    <phoneticPr fontId="2"/>
  </si>
  <si>
    <t>穴のファンタジスタ</t>
    <rPh sb="0" eb="1">
      <t>アナ</t>
    </rPh>
    <phoneticPr fontId="2"/>
  </si>
  <si>
    <t>逆転のオーラス</t>
    <rPh sb="0" eb="2">
      <t>ギャクテン</t>
    </rPh>
    <phoneticPr fontId="2"/>
  </si>
  <si>
    <t>EXデリバリー</t>
    <phoneticPr fontId="2"/>
  </si>
  <si>
    <t>TagetRookie</t>
    <phoneticPr fontId="2"/>
  </si>
  <si>
    <t>スタンダード</t>
    <phoneticPr fontId="2"/>
  </si>
  <si>
    <t>エグゼクティブ</t>
    <phoneticPr fontId="2"/>
  </si>
  <si>
    <t>MSJ</t>
    <phoneticPr fontId="2"/>
  </si>
  <si>
    <t>小倉</t>
    <rPh sb="0" eb="2">
      <t>コクラ</t>
    </rPh>
    <phoneticPr fontId="2"/>
  </si>
  <si>
    <t>開催日</t>
    <rPh sb="0" eb="2">
      <t>カイサイ</t>
    </rPh>
    <rPh sb="2" eb="3">
      <t>ヒ</t>
    </rPh>
    <phoneticPr fontId="2"/>
  </si>
  <si>
    <t>ハイクラス</t>
    <phoneticPr fontId="2"/>
  </si>
  <si>
    <t>逆転のオーラス</t>
    <rPh sb="0" eb="2">
      <t>ギャクテン</t>
    </rPh>
    <phoneticPr fontId="2"/>
  </si>
  <si>
    <t>東京</t>
    <rPh sb="0" eb="2">
      <t>トウキョウ</t>
    </rPh>
    <phoneticPr fontId="2"/>
  </si>
  <si>
    <t>東京</t>
    <rPh sb="0" eb="2">
      <t>トウキョウ</t>
    </rPh>
    <phoneticPr fontId="2"/>
  </si>
  <si>
    <t>逆転のオーラス</t>
    <rPh sb="0" eb="2">
      <t>ギャクテン</t>
    </rPh>
    <phoneticPr fontId="2"/>
  </si>
  <si>
    <t>中山Wダッシュ</t>
    <rPh sb="0" eb="2">
      <t>ナカヤマ</t>
    </rPh>
    <phoneticPr fontId="2"/>
  </si>
  <si>
    <t>エグゼクティブ</t>
    <phoneticPr fontId="2"/>
  </si>
  <si>
    <t>小倉</t>
    <rPh sb="0" eb="2">
      <t>コクラ</t>
    </rPh>
    <phoneticPr fontId="2"/>
  </si>
  <si>
    <t>阪神</t>
    <rPh sb="0" eb="2">
      <t>ハンシン</t>
    </rPh>
    <phoneticPr fontId="2"/>
  </si>
  <si>
    <t>春のファンタジスタ</t>
    <rPh sb="0" eb="1">
      <t>ハル</t>
    </rPh>
    <phoneticPr fontId="2"/>
  </si>
  <si>
    <t>中山Wダッシュ</t>
    <rPh sb="0" eb="2">
      <t>ナカヤマ</t>
    </rPh>
    <phoneticPr fontId="2"/>
  </si>
  <si>
    <t>逆転のオーラス</t>
    <rPh sb="0" eb="2">
      <t>ギャクテン</t>
    </rPh>
    <phoneticPr fontId="2"/>
  </si>
  <si>
    <t>MSJ</t>
    <phoneticPr fontId="2"/>
  </si>
  <si>
    <t>春の女王</t>
    <rPh sb="0" eb="1">
      <t>ハル</t>
    </rPh>
    <rPh sb="2" eb="4">
      <t>ジョウオウ</t>
    </rPh>
    <phoneticPr fontId="2"/>
  </si>
  <si>
    <t>逆転のオーラス</t>
    <rPh sb="0" eb="2">
      <t>ギャクテン</t>
    </rPh>
    <phoneticPr fontId="2"/>
  </si>
  <si>
    <t>中山Wダッシュ</t>
    <rPh sb="0" eb="2">
      <t>ナカヤマ</t>
    </rPh>
    <phoneticPr fontId="2"/>
  </si>
  <si>
    <t>阪神</t>
    <rPh sb="0" eb="2">
      <t>ハンシン</t>
    </rPh>
    <phoneticPr fontId="2"/>
  </si>
  <si>
    <t>中山</t>
    <rPh sb="0" eb="2">
      <t>ナカヤマ</t>
    </rPh>
    <phoneticPr fontId="2"/>
  </si>
  <si>
    <t>逆転のオーラス</t>
    <rPh sb="0" eb="2">
      <t>ギャクテン</t>
    </rPh>
    <phoneticPr fontId="2"/>
  </si>
  <si>
    <t>MSJ</t>
    <phoneticPr fontId="2"/>
  </si>
  <si>
    <t>MSJ</t>
    <phoneticPr fontId="2"/>
  </si>
  <si>
    <t>中山Wダッシュ</t>
    <rPh sb="0" eb="2">
      <t>ナカヤマ</t>
    </rPh>
    <phoneticPr fontId="2"/>
  </si>
  <si>
    <t>中京</t>
    <rPh sb="0" eb="2">
      <t>チュキョウ</t>
    </rPh>
    <phoneticPr fontId="2"/>
  </si>
  <si>
    <t>中京</t>
    <rPh sb="0" eb="2">
      <t>チュウキョウ</t>
    </rPh>
    <phoneticPr fontId="2"/>
  </si>
  <si>
    <t>投資の流儀</t>
    <rPh sb="0" eb="2">
      <t>トウシ</t>
    </rPh>
    <rPh sb="3" eb="5">
      <t>リュウギ</t>
    </rPh>
    <phoneticPr fontId="2"/>
  </si>
  <si>
    <t>春の女王</t>
    <rPh sb="0" eb="1">
      <t>ハル</t>
    </rPh>
    <rPh sb="2" eb="4">
      <t>ジョウオウ</t>
    </rPh>
    <phoneticPr fontId="2"/>
  </si>
  <si>
    <t>中山Wダッシュ</t>
    <rPh sb="0" eb="2">
      <t>ナカヤマ</t>
    </rPh>
    <phoneticPr fontId="2"/>
  </si>
  <si>
    <t>逆転のオーラス</t>
    <rPh sb="0" eb="2">
      <t>ギャクテン</t>
    </rPh>
    <phoneticPr fontId="2"/>
  </si>
  <si>
    <t>ＥＸデリバリー</t>
    <phoneticPr fontId="2"/>
  </si>
  <si>
    <t>MSJ</t>
    <phoneticPr fontId="2"/>
  </si>
  <si>
    <t>春の女王（京都8R）</t>
    <rPh sb="0" eb="1">
      <t>ハル</t>
    </rPh>
    <rPh sb="2" eb="4">
      <t>ジョウオウ</t>
    </rPh>
    <rPh sb="5" eb="7">
      <t>キョウト</t>
    </rPh>
    <phoneticPr fontId="2"/>
  </si>
  <si>
    <t>春の女王（フローラS）</t>
    <rPh sb="0" eb="1">
      <t>ハル</t>
    </rPh>
    <rPh sb="2" eb="4">
      <t>ジョウオウ</t>
    </rPh>
    <phoneticPr fontId="2"/>
  </si>
  <si>
    <t>東京Wダッシュ</t>
    <rPh sb="0" eb="2">
      <t>トウキョウ</t>
    </rPh>
    <phoneticPr fontId="2"/>
  </si>
  <si>
    <t>逆転のオーラス</t>
    <rPh sb="0" eb="2">
      <t>ギャクテン</t>
    </rPh>
    <phoneticPr fontId="2"/>
  </si>
  <si>
    <t>福島Wダッシュ</t>
    <rPh sb="0" eb="2">
      <t>フクシマ</t>
    </rPh>
    <phoneticPr fontId="2"/>
  </si>
  <si>
    <t>SPEED STAR SPRINT</t>
    <phoneticPr fontId="2"/>
  </si>
  <si>
    <t>的中日</t>
    <rPh sb="0" eb="2">
      <t>テキチュウ</t>
    </rPh>
    <rPh sb="2" eb="3">
      <t>ビ</t>
    </rPh>
    <phoneticPr fontId="2"/>
  </si>
  <si>
    <t>開催場</t>
    <rPh sb="0" eb="2">
      <t>カイサイ</t>
    </rPh>
    <rPh sb="2" eb="3">
      <t>ジョウ</t>
    </rPh>
    <phoneticPr fontId="2"/>
  </si>
  <si>
    <t>福島</t>
    <rPh sb="0" eb="2">
      <t>フクシマ</t>
    </rPh>
    <phoneticPr fontId="2"/>
  </si>
  <si>
    <t>東京</t>
    <rPh sb="0" eb="2">
      <t>トウキョウ</t>
    </rPh>
    <phoneticPr fontId="2"/>
  </si>
  <si>
    <t>阪神</t>
    <rPh sb="0" eb="2">
      <t>ハンシン</t>
    </rPh>
    <phoneticPr fontId="2"/>
  </si>
  <si>
    <t>中山</t>
    <rPh sb="0" eb="2">
      <t>ナカヤマ</t>
    </rPh>
    <phoneticPr fontId="2"/>
  </si>
  <si>
    <t>5月2日現在</t>
    <rPh sb="1" eb="2">
      <t>ツキ</t>
    </rPh>
    <rPh sb="3" eb="4">
      <t>ヒ</t>
    </rPh>
    <rPh sb="4" eb="6">
      <t>ゲンザイ</t>
    </rPh>
    <phoneticPr fontId="2"/>
  </si>
  <si>
    <t>京都</t>
    <rPh sb="0" eb="2">
      <t>キョウト</t>
    </rPh>
    <phoneticPr fontId="2"/>
  </si>
  <si>
    <t>京都</t>
    <rPh sb="0" eb="2">
      <t>キョウト</t>
    </rPh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</si>
</sst>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6" xfId="1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9" xfId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4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8" xfId="1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1" xfId="1" applyFont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>
      <alignment vertical="center"/>
    </xf>
    <xf numFmtId="38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56" fontId="0" fillId="0" borderId="1" xfId="0" applyNumberFormat="1" applyBorder="1">
      <alignment vertical="center"/>
    </xf>
    <xf numFmtId="176" fontId="0" fillId="0" borderId="0" xfId="2" applyNumberFormat="1" applyFo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23" xfId="0" applyNumberFormat="1" applyBorder="1">
      <alignment vertical="center"/>
    </xf>
    <xf numFmtId="38" fontId="0" fillId="0" borderId="24" xfId="0" applyNumberFormat="1" applyBorder="1">
      <alignment vertical="center"/>
    </xf>
    <xf numFmtId="38" fontId="0" fillId="0" borderId="25" xfId="0" applyNumberFormat="1" applyBorder="1">
      <alignment vertical="center"/>
    </xf>
    <xf numFmtId="176" fontId="0" fillId="0" borderId="24" xfId="2" applyNumberFormat="1" applyFont="1" applyBorder="1">
      <alignment vertical="center"/>
    </xf>
    <xf numFmtId="176" fontId="0" fillId="0" borderId="25" xfId="2" applyNumberFormat="1" applyFont="1" applyBorder="1">
      <alignment vertical="center"/>
    </xf>
    <xf numFmtId="0" fontId="0" fillId="5" borderId="22" xfId="0" applyFill="1" applyBorder="1" applyAlignment="1">
      <alignment horizontal="right" vertical="center"/>
    </xf>
    <xf numFmtId="0" fontId="0" fillId="5" borderId="22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8" xfId="1" applyFont="1" applyBorder="1">
      <alignment vertical="center"/>
    </xf>
    <xf numFmtId="0" fontId="4" fillId="0" borderId="0" xfId="0" applyFont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0" fontId="0" fillId="4" borderId="27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0" fillId="8" borderId="0" xfId="0" applyFill="1">
      <alignment vertical="center"/>
    </xf>
    <xf numFmtId="0" fontId="0" fillId="6" borderId="0" xfId="0" applyFill="1">
      <alignment vertical="center"/>
    </xf>
    <xf numFmtId="38" fontId="0" fillId="4" borderId="24" xfId="0" applyNumberFormat="1" applyFill="1" applyBorder="1">
      <alignment vertical="center"/>
    </xf>
    <xf numFmtId="176" fontId="0" fillId="4" borderId="24" xfId="2" applyNumberFormat="1" applyFont="1" applyFill="1" applyBorder="1">
      <alignment vertical="center"/>
    </xf>
    <xf numFmtId="38" fontId="0" fillId="8" borderId="24" xfId="0" applyNumberFormat="1" applyFill="1" applyBorder="1">
      <alignment vertical="center"/>
    </xf>
    <xf numFmtId="38" fontId="0" fillId="6" borderId="24" xfId="0" applyNumberFormat="1" applyFill="1" applyBorder="1">
      <alignment vertical="center"/>
    </xf>
    <xf numFmtId="0" fontId="5" fillId="9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6" borderId="24" xfId="2" applyNumberFormat="1" applyFont="1" applyFill="1" applyBorder="1">
      <alignment vertical="center"/>
    </xf>
    <xf numFmtId="176" fontId="0" fillId="8" borderId="24" xfId="2" applyNumberFormat="1" applyFon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176" fontId="0" fillId="8" borderId="23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8"/>
  <sheetViews>
    <sheetView tabSelected="1" topLeftCell="A349" workbookViewId="0">
      <selection activeCell="Q12" sqref="Q12"/>
    </sheetView>
  </sheetViews>
  <sheetFormatPr defaultRowHeight="13.5"/>
  <cols>
    <col min="1" max="2" width="9" style="1"/>
    <col min="3" max="3" width="20.5" style="1" bestFit="1" customWidth="1"/>
    <col min="4" max="4" width="9.25" style="2" bestFit="1" customWidth="1"/>
    <col min="11" max="11" width="4.125" bestFit="1" customWidth="1"/>
    <col min="12" max="12" width="16.5" style="1" bestFit="1" customWidth="1"/>
    <col min="13" max="13" width="11" bestFit="1" customWidth="1"/>
  </cols>
  <sheetData>
    <row r="1" spans="1:14" ht="14.25" thickBot="1">
      <c r="A1" s="16" t="s">
        <v>0</v>
      </c>
      <c r="B1" s="17" t="s">
        <v>1</v>
      </c>
      <c r="C1" s="17" t="s">
        <v>2</v>
      </c>
      <c r="D1" s="18" t="s">
        <v>3</v>
      </c>
      <c r="E1" s="1"/>
      <c r="F1" s="28"/>
      <c r="G1" s="28"/>
      <c r="H1" s="27" t="s">
        <v>35</v>
      </c>
      <c r="I1" s="28"/>
      <c r="J1" s="28"/>
    </row>
    <row r="2" spans="1:14">
      <c r="A2" s="6">
        <v>7</v>
      </c>
      <c r="B2" s="32">
        <v>21</v>
      </c>
      <c r="C2" s="7" t="s">
        <v>6</v>
      </c>
      <c r="D2" s="19">
        <v>237680</v>
      </c>
    </row>
    <row r="3" spans="1:14">
      <c r="A3" s="8"/>
      <c r="B3" s="3"/>
      <c r="C3" s="3" t="s">
        <v>4</v>
      </c>
      <c r="D3" s="9">
        <v>16500</v>
      </c>
      <c r="L3" s="64" t="s">
        <v>90</v>
      </c>
    </row>
    <row r="4" spans="1:14">
      <c r="A4" s="8"/>
      <c r="B4" s="3"/>
      <c r="C4" s="3" t="s">
        <v>5</v>
      </c>
      <c r="D4" s="9">
        <v>100380</v>
      </c>
      <c r="L4" t="s">
        <v>36</v>
      </c>
    </row>
    <row r="5" spans="1:14" ht="14.25" thickBot="1">
      <c r="A5" s="10"/>
      <c r="B5" s="11"/>
      <c r="C5" s="11" t="s">
        <v>7</v>
      </c>
      <c r="D5" s="12">
        <v>47700</v>
      </c>
      <c r="L5" t="s">
        <v>37</v>
      </c>
      <c r="N5" t="s">
        <v>95</v>
      </c>
    </row>
    <row r="6" spans="1:14" ht="14.25" thickBot="1">
      <c r="A6" s="16"/>
      <c r="B6" s="33">
        <v>22</v>
      </c>
      <c r="C6" s="17" t="s">
        <v>5</v>
      </c>
      <c r="D6" s="20">
        <v>119580</v>
      </c>
    </row>
    <row r="7" spans="1:14" ht="14.25" thickBot="1">
      <c r="A7" s="6"/>
      <c r="B7" s="32">
        <v>28</v>
      </c>
      <c r="C7" s="7" t="s">
        <v>5</v>
      </c>
      <c r="D7" s="19">
        <v>684660</v>
      </c>
      <c r="F7" t="s">
        <v>50</v>
      </c>
      <c r="I7" t="s">
        <v>193</v>
      </c>
      <c r="L7" s="42" t="s">
        <v>86</v>
      </c>
      <c r="N7" t="s">
        <v>83</v>
      </c>
    </row>
    <row r="8" spans="1:14" ht="14.25" thickBot="1">
      <c r="A8" s="10"/>
      <c r="B8" s="11"/>
      <c r="C8" s="11" t="s">
        <v>4</v>
      </c>
      <c r="D8" s="12">
        <v>43900</v>
      </c>
      <c r="F8" s="68" t="s">
        <v>93</v>
      </c>
      <c r="K8" s="54" t="s">
        <v>84</v>
      </c>
      <c r="L8" s="55" t="s">
        <v>63</v>
      </c>
      <c r="M8" s="55" t="s">
        <v>85</v>
      </c>
      <c r="N8" s="55" t="s">
        <v>59</v>
      </c>
    </row>
    <row r="9" spans="1:14">
      <c r="A9" s="6"/>
      <c r="B9" s="34">
        <v>29</v>
      </c>
      <c r="C9" s="7" t="s">
        <v>8</v>
      </c>
      <c r="D9" s="19">
        <v>27600</v>
      </c>
      <c r="F9" s="39" t="s">
        <v>54</v>
      </c>
      <c r="H9">
        <v>4</v>
      </c>
      <c r="K9" s="43">
        <v>1</v>
      </c>
      <c r="L9" s="46" t="s">
        <v>64</v>
      </c>
      <c r="M9" s="49">
        <f>スタンダード!H2</f>
        <v>48878.666666666664</v>
      </c>
      <c r="N9" s="82">
        <f>スタンダード!I6</f>
        <v>0.34883720930232559</v>
      </c>
    </row>
    <row r="10" spans="1:14">
      <c r="A10" s="8"/>
      <c r="B10" s="3"/>
      <c r="C10" s="3" t="s">
        <v>9</v>
      </c>
      <c r="D10" s="9">
        <v>3023100</v>
      </c>
      <c r="F10" s="39" t="s">
        <v>55</v>
      </c>
      <c r="H10">
        <v>8</v>
      </c>
      <c r="K10" s="44">
        <v>2</v>
      </c>
      <c r="L10" s="47" t="s">
        <v>65</v>
      </c>
      <c r="M10" s="50">
        <f>ハイクラス!H2</f>
        <v>174019.66666666666</v>
      </c>
      <c r="N10" s="80">
        <f>ハイクラス!I6</f>
        <v>0.34883720930232559</v>
      </c>
    </row>
    <row r="11" spans="1:14">
      <c r="A11" s="8"/>
      <c r="B11" s="3"/>
      <c r="C11" s="3" t="s">
        <v>9</v>
      </c>
      <c r="D11" s="9">
        <v>70000</v>
      </c>
      <c r="F11" s="39" t="s">
        <v>56</v>
      </c>
      <c r="H11">
        <v>11</v>
      </c>
      <c r="K11" s="44">
        <v>3</v>
      </c>
      <c r="L11" s="47" t="s">
        <v>66</v>
      </c>
      <c r="M11" s="50">
        <f>エグゼクティブ!H2</f>
        <v>256627.91666666666</v>
      </c>
      <c r="N11" s="52">
        <f>エグゼクティブ!I5</f>
        <v>0.27906976744186046</v>
      </c>
    </row>
    <row r="12" spans="1:14">
      <c r="A12" s="8"/>
      <c r="B12" s="3"/>
      <c r="C12" s="3" t="s">
        <v>10</v>
      </c>
      <c r="D12" s="9">
        <v>39200</v>
      </c>
      <c r="F12" s="39" t="s">
        <v>57</v>
      </c>
      <c r="H12">
        <v>10</v>
      </c>
      <c r="K12" s="44">
        <v>4</v>
      </c>
      <c r="L12" s="47" t="s">
        <v>67</v>
      </c>
      <c r="M12" s="75">
        <f>ネットワーク情報!H2</f>
        <v>532437.0588235294</v>
      </c>
      <c r="N12" s="52">
        <f>ネットワーク情報!I5</f>
        <v>0.18604651162790697</v>
      </c>
    </row>
    <row r="13" spans="1:14">
      <c r="A13" s="8"/>
      <c r="B13" s="3"/>
      <c r="C13" s="3" t="s">
        <v>11</v>
      </c>
      <c r="D13" s="9">
        <v>130000</v>
      </c>
      <c r="F13" s="39" t="s">
        <v>58</v>
      </c>
      <c r="H13">
        <v>8</v>
      </c>
      <c r="K13" s="44">
        <v>5</v>
      </c>
      <c r="L13" s="47" t="s">
        <v>68</v>
      </c>
      <c r="M13" s="50">
        <f>穴のファンタジスタ!H2</f>
        <v>405542</v>
      </c>
      <c r="N13" s="52">
        <f>穴のファンタジスタ!I5</f>
        <v>0.11627906976744186</v>
      </c>
    </row>
    <row r="14" spans="1:14">
      <c r="A14" s="8"/>
      <c r="B14" s="3"/>
      <c r="C14" s="3" t="s">
        <v>11</v>
      </c>
      <c r="D14" s="9">
        <v>60240</v>
      </c>
      <c r="F14" s="39" t="s">
        <v>91</v>
      </c>
      <c r="H14">
        <v>9</v>
      </c>
      <c r="K14" s="44">
        <v>6</v>
      </c>
      <c r="L14" s="47" t="s">
        <v>70</v>
      </c>
      <c r="M14" s="50">
        <f>マネーゲット!H2</f>
        <v>33477.777777777781</v>
      </c>
      <c r="N14" s="52">
        <f>マネーゲット!I5</f>
        <v>0.10465116279069768</v>
      </c>
    </row>
    <row r="15" spans="1:14">
      <c r="A15" s="8"/>
      <c r="B15" s="3"/>
      <c r="C15" s="3" t="s">
        <v>11</v>
      </c>
      <c r="D15" s="9">
        <v>58140</v>
      </c>
      <c r="F15" s="76" t="s">
        <v>105</v>
      </c>
      <c r="K15" s="44">
        <v>7</v>
      </c>
      <c r="L15" s="47" t="s">
        <v>79</v>
      </c>
      <c r="M15" s="74">
        <f>トリプルストライク!H2</f>
        <v>705144</v>
      </c>
      <c r="N15" s="52">
        <f>トリプルストライク!I5</f>
        <v>5.8139534883720929E-2</v>
      </c>
    </row>
    <row r="16" spans="1:14" ht="14.25" thickBot="1">
      <c r="A16" s="10"/>
      <c r="B16" s="11"/>
      <c r="C16" s="11" t="s">
        <v>10</v>
      </c>
      <c r="D16" s="12">
        <v>32400</v>
      </c>
      <c r="F16" s="39" t="s">
        <v>106</v>
      </c>
      <c r="H16">
        <v>9</v>
      </c>
      <c r="K16" s="44">
        <v>8</v>
      </c>
      <c r="L16" s="47" t="s">
        <v>72</v>
      </c>
      <c r="M16" s="50">
        <f>Wダッシュ!H2</f>
        <v>46839.65517241379</v>
      </c>
      <c r="N16" s="79">
        <f>Wダッシュ!I5</f>
        <v>0.33720930232558138</v>
      </c>
    </row>
    <row r="17" spans="1:14">
      <c r="A17" s="6">
        <v>8</v>
      </c>
      <c r="B17" s="32">
        <v>4</v>
      </c>
      <c r="C17" s="7" t="s">
        <v>8</v>
      </c>
      <c r="D17" s="19">
        <v>166860</v>
      </c>
      <c r="F17" s="39" t="s">
        <v>132</v>
      </c>
      <c r="H17">
        <v>6</v>
      </c>
      <c r="K17" s="44">
        <v>9</v>
      </c>
      <c r="L17" s="47" t="s">
        <v>71</v>
      </c>
      <c r="M17" s="50">
        <f>逆転のオーラス!H2</f>
        <v>68171.794871794875</v>
      </c>
      <c r="N17" s="73">
        <f>逆転のオーラス!I5</f>
        <v>0.45348837209302323</v>
      </c>
    </row>
    <row r="18" spans="1:14">
      <c r="A18" s="8"/>
      <c r="B18" s="3"/>
      <c r="C18" s="3" t="s">
        <v>4</v>
      </c>
      <c r="D18" s="9">
        <v>19300</v>
      </c>
      <c r="F18" s="39" t="s">
        <v>133</v>
      </c>
      <c r="H18">
        <v>10</v>
      </c>
      <c r="K18" s="44">
        <v>10</v>
      </c>
      <c r="L18" s="47" t="s">
        <v>69</v>
      </c>
      <c r="M18" s="50">
        <f>的中プレミアム!H2</f>
        <v>402818.33333333331</v>
      </c>
      <c r="N18" s="52">
        <f>的中プレミアム!I5</f>
        <v>0.13953488372093023</v>
      </c>
    </row>
    <row r="19" spans="1:14">
      <c r="A19" s="8"/>
      <c r="B19" s="3"/>
      <c r="C19" s="3" t="s">
        <v>12</v>
      </c>
      <c r="D19" s="9">
        <v>123600</v>
      </c>
      <c r="F19" s="39" t="s">
        <v>134</v>
      </c>
      <c r="H19">
        <v>9</v>
      </c>
      <c r="K19" s="44">
        <v>11</v>
      </c>
      <c r="L19" s="47" t="s">
        <v>74</v>
      </c>
      <c r="M19" s="50">
        <f>'～の陣'!H2</f>
        <v>466523.33333333331</v>
      </c>
      <c r="N19" s="52">
        <f>'～の陣'!I5</f>
        <v>0.10465116279069768</v>
      </c>
    </row>
    <row r="20" spans="1:14" ht="14.25" thickBot="1">
      <c r="A20" s="10"/>
      <c r="B20" s="11"/>
      <c r="C20" s="11" t="s">
        <v>13</v>
      </c>
      <c r="D20" s="12">
        <v>48000</v>
      </c>
      <c r="F20" s="39" t="s">
        <v>135</v>
      </c>
      <c r="H20">
        <v>2</v>
      </c>
      <c r="K20" s="44">
        <v>12</v>
      </c>
      <c r="L20" s="47" t="s">
        <v>82</v>
      </c>
      <c r="M20" s="50">
        <f>'～の女王'!G2</f>
        <v>173755</v>
      </c>
      <c r="N20" s="52">
        <f>'～の女王'!I5</f>
        <v>4.6511627906976744E-2</v>
      </c>
    </row>
    <row r="21" spans="1:14">
      <c r="A21" s="6"/>
      <c r="B21" s="34">
        <v>5</v>
      </c>
      <c r="C21" s="7" t="s">
        <v>9</v>
      </c>
      <c r="D21" s="19">
        <v>666700</v>
      </c>
      <c r="F21" s="39" t="s">
        <v>136</v>
      </c>
      <c r="K21" s="44">
        <v>13</v>
      </c>
      <c r="L21" s="47" t="s">
        <v>81</v>
      </c>
      <c r="M21" s="72">
        <f>レジェンド!I2</f>
        <v>2083300</v>
      </c>
      <c r="N21" s="52">
        <f>レジェンド!J5</f>
        <v>2.3255813953488372E-2</v>
      </c>
    </row>
    <row r="22" spans="1:14">
      <c r="A22" s="8"/>
      <c r="B22" s="3"/>
      <c r="C22" s="3" t="s">
        <v>14</v>
      </c>
      <c r="D22" s="9">
        <v>10120</v>
      </c>
      <c r="F22" s="39" t="s">
        <v>137</v>
      </c>
      <c r="K22" s="44">
        <v>14</v>
      </c>
      <c r="L22" s="47" t="s">
        <v>75</v>
      </c>
      <c r="M22" s="50">
        <f>ExtreamRookie!H2</f>
        <v>31500</v>
      </c>
      <c r="N22" s="52">
        <f>ExtreamRookie!I5</f>
        <v>2.3255813953488372E-2</v>
      </c>
    </row>
    <row r="23" spans="1:14" ht="14.25" thickBot="1">
      <c r="A23" s="10"/>
      <c r="B23" s="11"/>
      <c r="C23" s="11" t="s">
        <v>12</v>
      </c>
      <c r="D23" s="12">
        <v>662880</v>
      </c>
      <c r="F23" s="39" t="s">
        <v>55</v>
      </c>
      <c r="K23" s="44">
        <v>15</v>
      </c>
      <c r="L23" s="47" t="s">
        <v>76</v>
      </c>
      <c r="M23" s="50">
        <f>馬単の嵐!H2</f>
        <v>45900</v>
      </c>
      <c r="N23" s="52">
        <f>馬単の嵐!I5</f>
        <v>1.1627906976744186E-2</v>
      </c>
    </row>
    <row r="24" spans="1:14">
      <c r="A24" s="6"/>
      <c r="B24" s="32">
        <v>11</v>
      </c>
      <c r="C24" s="7" t="s">
        <v>4</v>
      </c>
      <c r="D24" s="19">
        <v>29360</v>
      </c>
      <c r="F24" s="39" t="s">
        <v>56</v>
      </c>
      <c r="K24" s="44">
        <v>16</v>
      </c>
      <c r="L24" s="47" t="s">
        <v>77</v>
      </c>
      <c r="M24" s="50">
        <f>スリーR!H2</f>
        <v>82793.333333333328</v>
      </c>
      <c r="N24" s="52">
        <f>スリーR!I5</f>
        <v>3.4883720930232558E-2</v>
      </c>
    </row>
    <row r="25" spans="1:14">
      <c r="A25" s="8"/>
      <c r="B25" s="3"/>
      <c r="C25" s="3" t="s">
        <v>13</v>
      </c>
      <c r="D25" s="9">
        <v>15000</v>
      </c>
      <c r="F25" s="39" t="s">
        <v>57</v>
      </c>
      <c r="K25" s="44">
        <v>17</v>
      </c>
      <c r="L25" s="47" t="s">
        <v>78</v>
      </c>
      <c r="M25" s="50">
        <f>投資の流儀!H2</f>
        <v>184000</v>
      </c>
      <c r="N25" s="52">
        <f>投資の流儀!I5</f>
        <v>3.4883720930232558E-2</v>
      </c>
    </row>
    <row r="26" spans="1:14">
      <c r="A26" s="8"/>
      <c r="B26" s="3"/>
      <c r="C26" s="3" t="s">
        <v>15</v>
      </c>
      <c r="D26" s="9">
        <v>351840</v>
      </c>
      <c r="F26" s="39" t="s">
        <v>58</v>
      </c>
      <c r="K26" s="44">
        <v>18</v>
      </c>
      <c r="L26" s="47" t="s">
        <v>73</v>
      </c>
      <c r="M26" s="50">
        <f>MSJ!H3</f>
        <v>160164.44444444444</v>
      </c>
      <c r="N26" s="52">
        <f>MSJ!I6</f>
        <v>0.10465116279069768</v>
      </c>
    </row>
    <row r="27" spans="1:14" ht="14.25" thickBot="1">
      <c r="A27" s="10"/>
      <c r="B27" s="11"/>
      <c r="C27" s="11" t="s">
        <v>5</v>
      </c>
      <c r="D27" s="12">
        <v>195060</v>
      </c>
      <c r="F27" s="39" t="s">
        <v>91</v>
      </c>
      <c r="K27" s="45">
        <v>19</v>
      </c>
      <c r="L27" s="48" t="s">
        <v>80</v>
      </c>
      <c r="M27" s="51">
        <f>エレメント!H2</f>
        <v>20040</v>
      </c>
      <c r="N27" s="53">
        <f>エレメント!I5</f>
        <v>1.1627906976744186E-2</v>
      </c>
    </row>
    <row r="28" spans="1:14">
      <c r="A28" s="6"/>
      <c r="B28" s="34">
        <v>12</v>
      </c>
      <c r="C28" s="7" t="s">
        <v>9</v>
      </c>
      <c r="D28" s="19">
        <v>21760</v>
      </c>
    </row>
    <row r="29" spans="1:14">
      <c r="A29" s="8"/>
      <c r="B29" s="3"/>
      <c r="C29" s="3" t="s">
        <v>16</v>
      </c>
      <c r="D29" s="9">
        <v>145140</v>
      </c>
    </row>
    <row r="30" spans="1:14">
      <c r="A30" s="8"/>
      <c r="B30" s="3"/>
      <c r="C30" s="3" t="s">
        <v>16</v>
      </c>
      <c r="D30" s="9">
        <v>334110</v>
      </c>
      <c r="L30" s="1" t="s">
        <v>96</v>
      </c>
    </row>
    <row r="31" spans="1:14">
      <c r="A31" s="8"/>
      <c r="B31" s="3"/>
      <c r="C31" s="3" t="s">
        <v>4</v>
      </c>
      <c r="D31" s="9">
        <v>15440</v>
      </c>
      <c r="K31" s="69"/>
      <c r="L31" s="1" t="s">
        <v>97</v>
      </c>
    </row>
    <row r="32" spans="1:14" ht="14.25" thickBot="1">
      <c r="A32" s="10"/>
      <c r="B32" s="11"/>
      <c r="C32" s="11" t="s">
        <v>12</v>
      </c>
      <c r="D32" s="12">
        <v>10560</v>
      </c>
      <c r="K32" s="70"/>
      <c r="L32" s="1" t="s">
        <v>98</v>
      </c>
    </row>
    <row r="33" spans="1:12">
      <c r="A33" s="6"/>
      <c r="B33" s="32">
        <v>18</v>
      </c>
      <c r="C33" s="7" t="s">
        <v>8</v>
      </c>
      <c r="D33" s="19">
        <v>46800</v>
      </c>
      <c r="K33" s="71"/>
      <c r="L33" s="1" t="s">
        <v>99</v>
      </c>
    </row>
    <row r="34" spans="1:12">
      <c r="A34" s="8"/>
      <c r="B34" s="3"/>
      <c r="C34" s="3" t="s">
        <v>5</v>
      </c>
      <c r="D34" s="9">
        <v>111540</v>
      </c>
    </row>
    <row r="35" spans="1:12">
      <c r="A35" s="8"/>
      <c r="B35" s="3"/>
      <c r="C35" s="3" t="s">
        <v>17</v>
      </c>
      <c r="D35" s="9">
        <v>230540</v>
      </c>
    </row>
    <row r="36" spans="1:12">
      <c r="A36" s="8"/>
      <c r="B36" s="3"/>
      <c r="C36" s="3" t="s">
        <v>15</v>
      </c>
      <c r="D36" s="9">
        <v>176200</v>
      </c>
    </row>
    <row r="37" spans="1:12" ht="14.25" thickBot="1">
      <c r="A37" s="10"/>
      <c r="B37" s="11"/>
      <c r="C37" s="11" t="s">
        <v>15</v>
      </c>
      <c r="D37" s="12">
        <v>258450</v>
      </c>
    </row>
    <row r="38" spans="1:12">
      <c r="A38" s="6"/>
      <c r="B38" s="34">
        <v>19</v>
      </c>
      <c r="C38" s="7" t="s">
        <v>10</v>
      </c>
      <c r="D38" s="19">
        <v>20750</v>
      </c>
    </row>
    <row r="39" spans="1:12">
      <c r="A39" s="8"/>
      <c r="B39" s="3"/>
      <c r="C39" s="3" t="s">
        <v>18</v>
      </c>
      <c r="D39" s="9">
        <v>3059900</v>
      </c>
    </row>
    <row r="40" spans="1:12">
      <c r="A40" s="8"/>
      <c r="B40" s="3"/>
      <c r="C40" s="3" t="s">
        <v>5</v>
      </c>
      <c r="D40" s="9">
        <v>33450</v>
      </c>
      <c r="F40" s="1" t="s">
        <v>94</v>
      </c>
      <c r="H40">
        <f>SUM(H9:H39)</f>
        <v>86</v>
      </c>
    </row>
    <row r="41" spans="1:12">
      <c r="A41" s="8"/>
      <c r="B41" s="3"/>
      <c r="C41" s="3" t="s">
        <v>14</v>
      </c>
      <c r="D41" s="9">
        <v>180300</v>
      </c>
    </row>
    <row r="42" spans="1:12">
      <c r="A42" s="8"/>
      <c r="B42" s="3"/>
      <c r="C42" s="3" t="s">
        <v>10</v>
      </c>
      <c r="D42" s="9">
        <v>20500</v>
      </c>
    </row>
    <row r="43" spans="1:12" ht="14.25" thickBot="1">
      <c r="A43" s="10"/>
      <c r="B43" s="11"/>
      <c r="C43" s="11" t="s">
        <v>19</v>
      </c>
      <c r="D43" s="12">
        <v>36420</v>
      </c>
    </row>
    <row r="44" spans="1:12">
      <c r="A44" s="6"/>
      <c r="B44" s="32">
        <v>25</v>
      </c>
      <c r="C44" s="7" t="s">
        <v>5</v>
      </c>
      <c r="D44" s="19">
        <v>52080</v>
      </c>
    </row>
    <row r="45" spans="1:12" ht="14.25" thickBot="1">
      <c r="A45" s="10"/>
      <c r="B45" s="11"/>
      <c r="C45" s="11" t="s">
        <v>15</v>
      </c>
      <c r="D45" s="12">
        <v>21300</v>
      </c>
    </row>
    <row r="46" spans="1:12">
      <c r="A46" s="13"/>
      <c r="B46" s="35">
        <v>26</v>
      </c>
      <c r="C46" s="14" t="s">
        <v>20</v>
      </c>
      <c r="D46" s="15">
        <v>20040</v>
      </c>
    </row>
    <row r="47" spans="1:12">
      <c r="A47" s="8"/>
      <c r="B47" s="3"/>
      <c r="C47" s="3" t="s">
        <v>21</v>
      </c>
      <c r="D47" s="9">
        <v>45900</v>
      </c>
    </row>
    <row r="48" spans="1:12">
      <c r="A48" s="8"/>
      <c r="B48" s="3"/>
      <c r="C48" s="3" t="s">
        <v>22</v>
      </c>
      <c r="D48" s="9">
        <v>75250</v>
      </c>
    </row>
    <row r="49" spans="1:4">
      <c r="A49" s="8"/>
      <c r="B49" s="3"/>
      <c r="C49" s="3" t="s">
        <v>22</v>
      </c>
      <c r="D49" s="9">
        <v>36750</v>
      </c>
    </row>
    <row r="50" spans="1:4" ht="14.25" thickBot="1">
      <c r="A50" s="21"/>
      <c r="B50" s="22"/>
      <c r="C50" s="22" t="s">
        <v>18</v>
      </c>
      <c r="D50" s="23">
        <v>1106700</v>
      </c>
    </row>
    <row r="51" spans="1:4">
      <c r="A51" s="6">
        <v>9</v>
      </c>
      <c r="B51" s="32">
        <v>1</v>
      </c>
      <c r="C51" s="7" t="s">
        <v>12</v>
      </c>
      <c r="D51" s="19">
        <v>21390</v>
      </c>
    </row>
    <row r="52" spans="1:4">
      <c r="A52" s="8"/>
      <c r="B52" s="3"/>
      <c r="C52" s="3" t="s">
        <v>15</v>
      </c>
      <c r="D52" s="9">
        <v>156400</v>
      </c>
    </row>
    <row r="53" spans="1:4">
      <c r="A53" s="21"/>
      <c r="B53" s="22"/>
      <c r="C53" s="3" t="s">
        <v>43</v>
      </c>
      <c r="D53" s="23">
        <v>9400</v>
      </c>
    </row>
    <row r="54" spans="1:4">
      <c r="A54" s="21"/>
      <c r="B54" s="22"/>
      <c r="C54" s="3" t="s">
        <v>5</v>
      </c>
      <c r="D54" s="23">
        <v>62760</v>
      </c>
    </row>
    <row r="55" spans="1:4" ht="14.25" thickBot="1">
      <c r="A55" s="10"/>
      <c r="B55" s="11"/>
      <c r="C55" s="11" t="s">
        <v>15</v>
      </c>
      <c r="D55" s="12">
        <v>552200</v>
      </c>
    </row>
    <row r="56" spans="1:4">
      <c r="A56" s="13"/>
      <c r="B56" s="35">
        <v>2</v>
      </c>
      <c r="C56" s="14" t="s">
        <v>8</v>
      </c>
      <c r="D56" s="15">
        <v>77880</v>
      </c>
    </row>
    <row r="57" spans="1:4">
      <c r="A57" s="8"/>
      <c r="B57" s="3"/>
      <c r="C57" s="3" t="s">
        <v>10</v>
      </c>
      <c r="D57" s="9">
        <v>97800</v>
      </c>
    </row>
    <row r="58" spans="1:4">
      <c r="A58" s="8"/>
      <c r="B58" s="3"/>
      <c r="C58" s="3" t="s">
        <v>23</v>
      </c>
      <c r="D58" s="9">
        <v>1565650</v>
      </c>
    </row>
    <row r="59" spans="1:4">
      <c r="A59" s="8"/>
      <c r="B59" s="3"/>
      <c r="C59" s="3" t="s">
        <v>10</v>
      </c>
      <c r="D59" s="9">
        <v>49400</v>
      </c>
    </row>
    <row r="60" spans="1:4">
      <c r="A60" s="8"/>
      <c r="B60" s="3"/>
      <c r="C60" s="3" t="s">
        <v>14</v>
      </c>
      <c r="D60" s="9">
        <v>994620</v>
      </c>
    </row>
    <row r="61" spans="1:4">
      <c r="A61" s="8"/>
      <c r="B61" s="3"/>
      <c r="C61" s="3" t="s">
        <v>5</v>
      </c>
      <c r="D61" s="9">
        <v>51630</v>
      </c>
    </row>
    <row r="62" spans="1:4">
      <c r="A62" s="8"/>
      <c r="B62" s="3"/>
      <c r="C62" s="3" t="s">
        <v>24</v>
      </c>
      <c r="D62" s="9">
        <v>88500</v>
      </c>
    </row>
    <row r="63" spans="1:4" ht="14.25" thickBot="1">
      <c r="A63" s="21"/>
      <c r="B63" s="22"/>
      <c r="C63" s="22" t="s">
        <v>24</v>
      </c>
      <c r="D63" s="23">
        <v>106500</v>
      </c>
    </row>
    <row r="64" spans="1:4" ht="14.25" thickBot="1">
      <c r="A64" s="16"/>
      <c r="B64" s="58">
        <v>8</v>
      </c>
      <c r="C64" s="17" t="s">
        <v>25</v>
      </c>
      <c r="D64" s="20">
        <v>31650</v>
      </c>
    </row>
    <row r="65" spans="1:4">
      <c r="A65" s="13"/>
      <c r="B65" s="35">
        <v>9</v>
      </c>
      <c r="C65" s="14" t="s">
        <v>4</v>
      </c>
      <c r="D65" s="15">
        <v>147750</v>
      </c>
    </row>
    <row r="66" spans="1:4">
      <c r="A66" s="13"/>
      <c r="B66" s="14"/>
      <c r="C66" s="14" t="s">
        <v>14</v>
      </c>
      <c r="D66" s="15">
        <v>596700</v>
      </c>
    </row>
    <row r="67" spans="1:4">
      <c r="A67" s="13"/>
      <c r="B67" s="14"/>
      <c r="C67" s="14" t="s">
        <v>51</v>
      </c>
      <c r="D67" s="15">
        <v>17100</v>
      </c>
    </row>
    <row r="68" spans="1:4">
      <c r="A68" s="8"/>
      <c r="B68" s="3"/>
      <c r="C68" s="3" t="s">
        <v>12</v>
      </c>
      <c r="D68" s="9">
        <v>627750</v>
      </c>
    </row>
    <row r="69" spans="1:4" ht="14.25" thickBot="1">
      <c r="A69" s="21"/>
      <c r="B69" s="22"/>
      <c r="C69" s="22" t="s">
        <v>26</v>
      </c>
      <c r="D69" s="23">
        <v>57500</v>
      </c>
    </row>
    <row r="70" spans="1:4">
      <c r="A70" s="6"/>
      <c r="B70" s="32">
        <v>15</v>
      </c>
      <c r="C70" s="7" t="s">
        <v>15</v>
      </c>
      <c r="D70" s="19">
        <v>192750</v>
      </c>
    </row>
    <row r="71" spans="1:4">
      <c r="A71" s="8"/>
      <c r="B71" s="3"/>
      <c r="C71" s="3" t="s">
        <v>12</v>
      </c>
      <c r="D71" s="9">
        <v>637050</v>
      </c>
    </row>
    <row r="72" spans="1:4">
      <c r="A72" s="8"/>
      <c r="B72" s="3"/>
      <c r="C72" s="3" t="s">
        <v>4</v>
      </c>
      <c r="D72" s="9">
        <v>18100</v>
      </c>
    </row>
    <row r="73" spans="1:4">
      <c r="A73" s="8"/>
      <c r="B73" s="3"/>
      <c r="C73" s="3" t="s">
        <v>27</v>
      </c>
      <c r="D73" s="9">
        <v>381260</v>
      </c>
    </row>
    <row r="74" spans="1:4" ht="14.25" thickBot="1">
      <c r="A74" s="10"/>
      <c r="B74" s="11"/>
      <c r="C74" s="11" t="s">
        <v>12</v>
      </c>
      <c r="D74" s="12">
        <v>59900</v>
      </c>
    </row>
    <row r="75" spans="1:4" ht="14.25" thickBot="1">
      <c r="A75" s="24"/>
      <c r="B75" s="56">
        <v>16</v>
      </c>
      <c r="C75" s="25" t="s">
        <v>4</v>
      </c>
      <c r="D75" s="26">
        <v>21000</v>
      </c>
    </row>
    <row r="76" spans="1:4" ht="14.25" thickBot="1">
      <c r="A76" s="16"/>
      <c r="B76" s="58">
        <v>17</v>
      </c>
      <c r="C76" s="17" t="s">
        <v>28</v>
      </c>
      <c r="D76" s="20">
        <v>783600</v>
      </c>
    </row>
    <row r="77" spans="1:4">
      <c r="A77" s="13"/>
      <c r="B77" s="36">
        <v>22</v>
      </c>
      <c r="C77" s="14" t="s">
        <v>15</v>
      </c>
      <c r="D77" s="15">
        <v>20760</v>
      </c>
    </row>
    <row r="78" spans="1:4">
      <c r="A78" s="13"/>
      <c r="B78" s="38"/>
      <c r="C78" s="14" t="s">
        <v>52</v>
      </c>
      <c r="D78" s="15">
        <v>487920</v>
      </c>
    </row>
    <row r="79" spans="1:4">
      <c r="A79" s="13"/>
      <c r="B79" s="38"/>
      <c r="C79" s="14" t="s">
        <v>53</v>
      </c>
      <c r="D79" s="15">
        <v>201180</v>
      </c>
    </row>
    <row r="80" spans="1:4">
      <c r="A80" s="8"/>
      <c r="B80" s="3"/>
      <c r="C80" s="3" t="s">
        <v>5</v>
      </c>
      <c r="D80" s="9">
        <v>43590</v>
      </c>
    </row>
    <row r="81" spans="1:4">
      <c r="A81" s="8"/>
      <c r="B81" s="3"/>
      <c r="C81" s="3" t="s">
        <v>29</v>
      </c>
      <c r="D81" s="9">
        <v>10200</v>
      </c>
    </row>
    <row r="82" spans="1:4" ht="14.25" thickBot="1">
      <c r="A82" s="21"/>
      <c r="B82" s="22"/>
      <c r="C82" s="22" t="s">
        <v>25</v>
      </c>
      <c r="D82" s="23">
        <v>455250</v>
      </c>
    </row>
    <row r="83" spans="1:4">
      <c r="A83" s="6"/>
      <c r="B83" s="34">
        <v>23</v>
      </c>
      <c r="C83" s="7" t="s">
        <v>5</v>
      </c>
      <c r="D83" s="19">
        <v>23910</v>
      </c>
    </row>
    <row r="84" spans="1:4">
      <c r="A84" s="8"/>
      <c r="B84" s="3"/>
      <c r="C84" s="3" t="s">
        <v>19</v>
      </c>
      <c r="D84" s="9">
        <v>53700</v>
      </c>
    </row>
    <row r="85" spans="1:4">
      <c r="A85" s="8"/>
      <c r="B85" s="3"/>
      <c r="C85" s="3" t="s">
        <v>19</v>
      </c>
      <c r="D85" s="9">
        <v>20880</v>
      </c>
    </row>
    <row r="86" spans="1:4">
      <c r="A86" s="8"/>
      <c r="B86" s="3"/>
      <c r="C86" s="3" t="s">
        <v>28</v>
      </c>
      <c r="D86" s="9">
        <v>1868400</v>
      </c>
    </row>
    <row r="87" spans="1:4">
      <c r="A87" s="8"/>
      <c r="B87" s="3"/>
      <c r="C87" s="3" t="s">
        <v>26</v>
      </c>
      <c r="D87" s="9">
        <v>27360</v>
      </c>
    </row>
    <row r="88" spans="1:4" ht="14.25" thickBot="1">
      <c r="A88" s="10"/>
      <c r="B88" s="11"/>
      <c r="C88" s="11" t="s">
        <v>26</v>
      </c>
      <c r="D88" s="12">
        <v>104000</v>
      </c>
    </row>
    <row r="89" spans="1:4">
      <c r="A89" s="13"/>
      <c r="B89" s="36">
        <v>29</v>
      </c>
      <c r="C89" s="14" t="s">
        <v>15</v>
      </c>
      <c r="D89" s="15">
        <v>216360</v>
      </c>
    </row>
    <row r="90" spans="1:4">
      <c r="A90" s="8"/>
      <c r="B90" s="3"/>
      <c r="C90" s="3" t="s">
        <v>5</v>
      </c>
      <c r="D90" s="9">
        <v>133680</v>
      </c>
    </row>
    <row r="91" spans="1:4">
      <c r="A91" s="8"/>
      <c r="B91" s="3"/>
      <c r="C91" s="3" t="s">
        <v>15</v>
      </c>
      <c r="D91" s="9">
        <v>71520</v>
      </c>
    </row>
    <row r="92" spans="1:4">
      <c r="A92" s="8"/>
      <c r="B92" s="3"/>
      <c r="C92" s="3" t="s">
        <v>30</v>
      </c>
      <c r="D92" s="9">
        <v>21420</v>
      </c>
    </row>
    <row r="93" spans="1:4" ht="14.25" thickBot="1">
      <c r="A93" s="21"/>
      <c r="B93" s="22"/>
      <c r="C93" s="22" t="s">
        <v>29</v>
      </c>
      <c r="D93" s="23">
        <v>36810</v>
      </c>
    </row>
    <row r="94" spans="1:4">
      <c r="A94" s="6"/>
      <c r="B94" s="34">
        <v>30</v>
      </c>
      <c r="C94" s="7" t="s">
        <v>26</v>
      </c>
      <c r="D94" s="19">
        <v>6600</v>
      </c>
    </row>
    <row r="95" spans="1:4" ht="14.25" thickBot="1">
      <c r="A95" s="10"/>
      <c r="B95" s="11"/>
      <c r="C95" s="11" t="s">
        <v>26</v>
      </c>
      <c r="D95" s="12">
        <v>7980</v>
      </c>
    </row>
    <row r="96" spans="1:4" ht="14.25" thickBot="1">
      <c r="A96" s="24">
        <v>10</v>
      </c>
      <c r="B96" s="25">
        <v>1</v>
      </c>
      <c r="C96" s="25" t="s">
        <v>12</v>
      </c>
      <c r="D96" s="26">
        <v>119300</v>
      </c>
    </row>
    <row r="97" spans="1:4" ht="14.25" thickBot="1">
      <c r="A97" s="16"/>
      <c r="B97" s="58">
        <v>6</v>
      </c>
      <c r="C97" s="17" t="s">
        <v>12</v>
      </c>
      <c r="D97" s="20">
        <v>583000</v>
      </c>
    </row>
    <row r="98" spans="1:4" ht="14.25" thickBot="1">
      <c r="A98" s="24"/>
      <c r="B98" s="56">
        <v>7</v>
      </c>
      <c r="C98" s="25" t="s">
        <v>12</v>
      </c>
      <c r="D98" s="26">
        <v>986460</v>
      </c>
    </row>
    <row r="99" spans="1:4" ht="14.25" thickBot="1">
      <c r="A99" s="16"/>
      <c r="B99" s="17">
        <v>8</v>
      </c>
      <c r="C99" s="17" t="s">
        <v>23</v>
      </c>
      <c r="D99" s="20">
        <v>643950</v>
      </c>
    </row>
    <row r="100" spans="1:4">
      <c r="A100" s="13"/>
      <c r="B100" s="36">
        <v>13</v>
      </c>
      <c r="C100" s="14" t="s">
        <v>31</v>
      </c>
      <c r="D100" s="15">
        <v>75330</v>
      </c>
    </row>
    <row r="101" spans="1:4" ht="14.25" thickBot="1">
      <c r="A101" s="21"/>
      <c r="B101" s="22"/>
      <c r="C101" s="22" t="s">
        <v>32</v>
      </c>
      <c r="D101" s="23">
        <v>38940</v>
      </c>
    </row>
    <row r="102" spans="1:4">
      <c r="A102" s="6"/>
      <c r="B102" s="34">
        <v>14</v>
      </c>
      <c r="C102" s="7" t="s">
        <v>23</v>
      </c>
      <c r="D102" s="19">
        <v>109800</v>
      </c>
    </row>
    <row r="103" spans="1:4">
      <c r="A103" s="8"/>
      <c r="B103" s="3"/>
      <c r="C103" s="3" t="s">
        <v>5</v>
      </c>
      <c r="D103" s="9">
        <v>20310</v>
      </c>
    </row>
    <row r="104" spans="1:4">
      <c r="A104" s="8"/>
      <c r="B104" s="3"/>
      <c r="C104" s="3" t="s">
        <v>33</v>
      </c>
      <c r="D104" s="9">
        <v>115050</v>
      </c>
    </row>
    <row r="105" spans="1:4">
      <c r="A105" s="8"/>
      <c r="B105" s="3"/>
      <c r="C105" s="3" t="s">
        <v>33</v>
      </c>
      <c r="D105" s="9">
        <v>55250</v>
      </c>
    </row>
    <row r="106" spans="1:4" ht="14.25" thickBot="1">
      <c r="A106" s="10"/>
      <c r="B106" s="11"/>
      <c r="C106" s="11" t="s">
        <v>14</v>
      </c>
      <c r="D106" s="12">
        <v>161580</v>
      </c>
    </row>
    <row r="107" spans="1:4" ht="14.25" thickBot="1">
      <c r="A107" s="24"/>
      <c r="B107" s="57">
        <v>20</v>
      </c>
      <c r="C107" s="25" t="s">
        <v>15</v>
      </c>
      <c r="D107" s="26">
        <v>2340700</v>
      </c>
    </row>
    <row r="108" spans="1:4">
      <c r="A108" s="6"/>
      <c r="B108" s="34">
        <v>21</v>
      </c>
      <c r="C108" s="7" t="s">
        <v>23</v>
      </c>
      <c r="D108" s="19">
        <v>373500</v>
      </c>
    </row>
    <row r="109" spans="1:4">
      <c r="A109" s="8"/>
      <c r="B109" s="3"/>
      <c r="C109" s="3" t="s">
        <v>23</v>
      </c>
      <c r="D109" s="9">
        <v>169900</v>
      </c>
    </row>
    <row r="110" spans="1:4">
      <c r="A110" s="8"/>
      <c r="B110" s="3"/>
      <c r="C110" s="3" t="s">
        <v>5</v>
      </c>
      <c r="D110" s="9">
        <v>13740</v>
      </c>
    </row>
    <row r="111" spans="1:4">
      <c r="A111" s="8"/>
      <c r="B111" s="3"/>
      <c r="C111" s="3" t="s">
        <v>34</v>
      </c>
      <c r="D111" s="9">
        <v>55080</v>
      </c>
    </row>
    <row r="112" spans="1:4">
      <c r="A112" s="8"/>
      <c r="B112" s="3"/>
      <c r="C112" s="3" t="s">
        <v>34</v>
      </c>
      <c r="D112" s="9">
        <v>33870</v>
      </c>
    </row>
    <row r="113" spans="1:4">
      <c r="A113" s="8"/>
      <c r="B113" s="3"/>
      <c r="C113" s="3" t="s">
        <v>33</v>
      </c>
      <c r="D113" s="9">
        <v>150000</v>
      </c>
    </row>
    <row r="114" spans="1:4" ht="14.25" thickBot="1">
      <c r="A114" s="10"/>
      <c r="B114" s="11"/>
      <c r="C114" s="11" t="s">
        <v>33</v>
      </c>
      <c r="D114" s="12">
        <v>78950</v>
      </c>
    </row>
    <row r="115" spans="1:4">
      <c r="A115" s="13"/>
      <c r="B115" s="36">
        <v>27</v>
      </c>
      <c r="C115" s="14" t="s">
        <v>5</v>
      </c>
      <c r="D115" s="15">
        <v>9600</v>
      </c>
    </row>
    <row r="116" spans="1:4">
      <c r="A116" s="8"/>
      <c r="B116" s="3"/>
      <c r="C116" s="3" t="s">
        <v>29</v>
      </c>
      <c r="D116" s="9">
        <v>123000</v>
      </c>
    </row>
    <row r="117" spans="1:4" ht="14.25" thickBot="1">
      <c r="A117" s="21"/>
      <c r="B117" s="22"/>
      <c r="C117" s="22" t="s">
        <v>7</v>
      </c>
      <c r="D117" s="23">
        <v>36120</v>
      </c>
    </row>
    <row r="118" spans="1:4">
      <c r="A118" s="6"/>
      <c r="B118" s="34">
        <v>28</v>
      </c>
      <c r="C118" s="7" t="s">
        <v>23</v>
      </c>
      <c r="D118" s="19">
        <v>334950</v>
      </c>
    </row>
    <row r="119" spans="1:4">
      <c r="A119" s="8"/>
      <c r="B119" s="3"/>
      <c r="C119" s="3" t="s">
        <v>23</v>
      </c>
      <c r="D119" s="9">
        <v>75600</v>
      </c>
    </row>
    <row r="120" spans="1:4">
      <c r="A120" s="8"/>
      <c r="B120" s="3"/>
      <c r="C120" s="3" t="s">
        <v>32</v>
      </c>
      <c r="D120" s="9">
        <v>53340</v>
      </c>
    </row>
    <row r="121" spans="1:4">
      <c r="A121" s="8"/>
      <c r="B121" s="3"/>
      <c r="C121" s="3" t="s">
        <v>29</v>
      </c>
      <c r="D121" s="9">
        <v>59850</v>
      </c>
    </row>
    <row r="122" spans="1:4">
      <c r="A122" s="8"/>
      <c r="B122" s="3"/>
      <c r="C122" s="3" t="s">
        <v>34</v>
      </c>
      <c r="D122" s="9">
        <v>17800</v>
      </c>
    </row>
    <row r="123" spans="1:4">
      <c r="A123" s="8"/>
      <c r="B123" s="3"/>
      <c r="C123" s="3" t="s">
        <v>10</v>
      </c>
      <c r="D123" s="9">
        <v>13650</v>
      </c>
    </row>
    <row r="124" spans="1:4" ht="14.25" thickBot="1">
      <c r="A124" s="10"/>
      <c r="B124" s="11"/>
      <c r="C124" s="11" t="s">
        <v>14</v>
      </c>
      <c r="D124" s="12">
        <v>694260</v>
      </c>
    </row>
    <row r="125" spans="1:4">
      <c r="A125" s="13">
        <v>11</v>
      </c>
      <c r="B125" s="36">
        <v>3</v>
      </c>
      <c r="C125" s="14" t="s">
        <v>31</v>
      </c>
      <c r="D125" s="15">
        <v>190470</v>
      </c>
    </row>
    <row r="126" spans="1:4">
      <c r="A126" s="8"/>
      <c r="B126" s="3"/>
      <c r="C126" s="3" t="s">
        <v>29</v>
      </c>
      <c r="D126" s="9">
        <v>9200</v>
      </c>
    </row>
    <row r="127" spans="1:4" ht="14.25" thickBot="1">
      <c r="A127" s="21"/>
      <c r="B127" s="22"/>
      <c r="C127" s="22" t="s">
        <v>5</v>
      </c>
      <c r="D127" s="23">
        <v>345240</v>
      </c>
    </row>
    <row r="128" spans="1:4">
      <c r="A128" s="6"/>
      <c r="B128" s="34">
        <v>4</v>
      </c>
      <c r="C128" s="7" t="s">
        <v>31</v>
      </c>
      <c r="D128" s="19">
        <v>5700</v>
      </c>
    </row>
    <row r="129" spans="1:4">
      <c r="A129" s="8"/>
      <c r="B129" s="3"/>
      <c r="C129" s="3" t="s">
        <v>5</v>
      </c>
      <c r="D129" s="9">
        <v>101920</v>
      </c>
    </row>
    <row r="130" spans="1:4">
      <c r="A130" s="8"/>
      <c r="B130" s="3"/>
      <c r="C130" s="3" t="s">
        <v>34</v>
      </c>
      <c r="D130" s="9">
        <v>19200</v>
      </c>
    </row>
    <row r="131" spans="1:4" ht="14.25" thickBot="1">
      <c r="A131" s="10"/>
      <c r="B131" s="11"/>
      <c r="C131" s="11" t="s">
        <v>33</v>
      </c>
      <c r="D131" s="12">
        <v>17900</v>
      </c>
    </row>
    <row r="132" spans="1:4">
      <c r="A132" s="13"/>
      <c r="B132" s="36">
        <v>10</v>
      </c>
      <c r="C132" s="14" t="s">
        <v>5</v>
      </c>
      <c r="D132" s="15">
        <v>10680</v>
      </c>
    </row>
    <row r="133" spans="1:4">
      <c r="A133" s="8"/>
      <c r="B133" s="3"/>
      <c r="C133" s="3" t="s">
        <v>32</v>
      </c>
      <c r="D133" s="9">
        <v>55850</v>
      </c>
    </row>
    <row r="134" spans="1:4" ht="14.25" thickBot="1">
      <c r="A134" s="21"/>
      <c r="B134" s="22"/>
      <c r="C134" s="22" t="s">
        <v>29</v>
      </c>
      <c r="D134" s="23">
        <v>474700</v>
      </c>
    </row>
    <row r="135" spans="1:4">
      <c r="A135" s="6"/>
      <c r="B135" s="34">
        <v>11</v>
      </c>
      <c r="C135" s="7" t="s">
        <v>4</v>
      </c>
      <c r="D135" s="19">
        <v>73200</v>
      </c>
    </row>
    <row r="136" spans="1:4">
      <c r="A136" s="8"/>
      <c r="B136" s="3"/>
      <c r="C136" s="3" t="s">
        <v>12</v>
      </c>
      <c r="D136" s="9">
        <v>63000</v>
      </c>
    </row>
    <row r="137" spans="1:4" ht="14.25" thickBot="1">
      <c r="A137" s="21"/>
      <c r="B137" s="22"/>
      <c r="C137" s="22" t="s">
        <v>42</v>
      </c>
      <c r="D137" s="23">
        <v>10500</v>
      </c>
    </row>
    <row r="138" spans="1:4">
      <c r="A138" s="6"/>
      <c r="B138" s="32">
        <v>17</v>
      </c>
      <c r="C138" s="7" t="s">
        <v>43</v>
      </c>
      <c r="D138" s="19">
        <v>31530</v>
      </c>
    </row>
    <row r="139" spans="1:4" ht="14.25" thickBot="1">
      <c r="A139" s="21"/>
      <c r="B139" s="22"/>
      <c r="C139" s="22" t="s">
        <v>44</v>
      </c>
      <c r="D139" s="23">
        <v>215820</v>
      </c>
    </row>
    <row r="140" spans="1:4">
      <c r="A140" s="6"/>
      <c r="B140" s="34">
        <v>18</v>
      </c>
      <c r="C140" s="7" t="s">
        <v>23</v>
      </c>
      <c r="D140" s="19">
        <v>406350</v>
      </c>
    </row>
    <row r="141" spans="1:4">
      <c r="A141" s="8"/>
      <c r="B141" s="3"/>
      <c r="C141" s="3" t="s">
        <v>23</v>
      </c>
      <c r="D141" s="9">
        <v>53500</v>
      </c>
    </row>
    <row r="142" spans="1:4">
      <c r="A142" s="8"/>
      <c r="B142" s="3"/>
      <c r="C142" s="3" t="s">
        <v>87</v>
      </c>
      <c r="D142" s="9">
        <v>1237120</v>
      </c>
    </row>
    <row r="143" spans="1:4" ht="14.25" thickBot="1">
      <c r="A143" s="21"/>
      <c r="B143" s="22"/>
      <c r="C143" s="22" t="s">
        <v>88</v>
      </c>
      <c r="D143" s="23">
        <v>24000</v>
      </c>
    </row>
    <row r="144" spans="1:4" ht="14.25" thickBot="1">
      <c r="A144" s="60"/>
      <c r="B144" s="61">
        <v>24</v>
      </c>
      <c r="C144" s="62" t="s">
        <v>89</v>
      </c>
      <c r="D144" s="63">
        <v>3964500</v>
      </c>
    </row>
    <row r="145" spans="1:4" ht="14.25" thickBot="1">
      <c r="A145" s="60"/>
      <c r="B145" s="67">
        <v>25</v>
      </c>
      <c r="C145" s="62"/>
      <c r="D145" s="63"/>
    </row>
    <row r="146" spans="1:4">
      <c r="A146" s="6">
        <v>12</v>
      </c>
      <c r="B146" s="32">
        <v>1</v>
      </c>
      <c r="C146" s="7" t="s">
        <v>43</v>
      </c>
      <c r="D146" s="19">
        <v>20910</v>
      </c>
    </row>
    <row r="147" spans="1:4">
      <c r="A147" s="8"/>
      <c r="B147" s="3"/>
      <c r="C147" s="3" t="s">
        <v>28</v>
      </c>
      <c r="D147" s="9">
        <v>141500</v>
      </c>
    </row>
    <row r="148" spans="1:4" ht="14.25" thickBot="1">
      <c r="A148" s="10"/>
      <c r="B148" s="11"/>
      <c r="C148" s="11" t="s">
        <v>23</v>
      </c>
      <c r="D148" s="12">
        <v>733500</v>
      </c>
    </row>
    <row r="149" spans="1:4">
      <c r="A149" s="6"/>
      <c r="B149" s="34">
        <v>2</v>
      </c>
      <c r="C149" s="7" t="s">
        <v>15</v>
      </c>
      <c r="D149" s="19">
        <v>25400</v>
      </c>
    </row>
    <row r="150" spans="1:4">
      <c r="A150" s="8"/>
      <c r="B150" s="3"/>
      <c r="C150" s="3" t="s">
        <v>92</v>
      </c>
      <c r="D150" s="9">
        <v>23860</v>
      </c>
    </row>
    <row r="151" spans="1:4">
      <c r="A151" s="8"/>
      <c r="B151" s="3"/>
      <c r="C151" s="3" t="s">
        <v>28</v>
      </c>
      <c r="D151" s="9">
        <v>244300</v>
      </c>
    </row>
    <row r="152" spans="1:4">
      <c r="A152" s="8"/>
      <c r="B152" s="3"/>
      <c r="C152" s="3" t="s">
        <v>14</v>
      </c>
      <c r="D152" s="9">
        <v>1130180</v>
      </c>
    </row>
    <row r="153" spans="1:4" ht="14.25" thickBot="1">
      <c r="A153" s="21"/>
      <c r="B153" s="22"/>
      <c r="C153" s="22" t="s">
        <v>43</v>
      </c>
      <c r="D153" s="23">
        <v>25680</v>
      </c>
    </row>
    <row r="154" spans="1:4" ht="14.25" thickBot="1">
      <c r="A154" s="16"/>
      <c r="B154" s="58">
        <v>8</v>
      </c>
      <c r="C154" s="17" t="s">
        <v>15</v>
      </c>
      <c r="D154" s="20">
        <v>60450</v>
      </c>
    </row>
    <row r="155" spans="1:4" ht="14.25" thickBot="1">
      <c r="A155" s="16"/>
      <c r="B155" s="33">
        <v>9</v>
      </c>
      <c r="C155" s="17" t="s">
        <v>100</v>
      </c>
      <c r="D155" s="20">
        <v>19980</v>
      </c>
    </row>
    <row r="156" spans="1:4" ht="14.25" thickBot="1">
      <c r="A156" s="16"/>
      <c r="B156" s="58">
        <v>15</v>
      </c>
      <c r="C156" s="17" t="s">
        <v>101</v>
      </c>
      <c r="D156" s="20">
        <v>84600</v>
      </c>
    </row>
    <row r="157" spans="1:4">
      <c r="A157" s="6"/>
      <c r="B157" s="34">
        <v>16</v>
      </c>
      <c r="C157" s="7" t="s">
        <v>101</v>
      </c>
      <c r="D157" s="19">
        <v>106650</v>
      </c>
    </row>
    <row r="158" spans="1:4">
      <c r="A158" s="8"/>
      <c r="B158" s="3"/>
      <c r="C158" s="3" t="s">
        <v>102</v>
      </c>
      <c r="D158" s="9">
        <v>6960</v>
      </c>
    </row>
    <row r="159" spans="1:4">
      <c r="A159" s="8"/>
      <c r="B159" s="3"/>
      <c r="C159" s="3" t="s">
        <v>103</v>
      </c>
      <c r="D159" s="9">
        <v>31380</v>
      </c>
    </row>
    <row r="160" spans="1:4">
      <c r="A160" s="8"/>
      <c r="B160" s="3"/>
      <c r="C160" s="3" t="s">
        <v>23</v>
      </c>
      <c r="D160" s="9">
        <v>219520</v>
      </c>
    </row>
    <row r="161" spans="1:4" ht="14.25" thickBot="1">
      <c r="A161" s="21"/>
      <c r="B161" s="22"/>
      <c r="C161" s="22" t="s">
        <v>23</v>
      </c>
      <c r="D161" s="23">
        <v>147600</v>
      </c>
    </row>
    <row r="162" spans="1:4" ht="14.25" thickBot="1">
      <c r="A162" s="16"/>
      <c r="B162" s="58">
        <v>22</v>
      </c>
      <c r="C162" s="17"/>
      <c r="D162" s="20"/>
    </row>
    <row r="163" spans="1:4">
      <c r="A163" s="6"/>
      <c r="B163" s="34">
        <v>23</v>
      </c>
      <c r="C163" s="7" t="s">
        <v>4</v>
      </c>
      <c r="D163" s="19">
        <v>9100</v>
      </c>
    </row>
    <row r="164" spans="1:4">
      <c r="A164" s="8"/>
      <c r="B164" s="3"/>
      <c r="C164" s="3" t="s">
        <v>72</v>
      </c>
      <c r="D164" s="9">
        <v>59230</v>
      </c>
    </row>
    <row r="165" spans="1:4" ht="14.25" thickBot="1">
      <c r="A165" s="10"/>
      <c r="B165" s="11"/>
      <c r="C165" s="11" t="s">
        <v>104</v>
      </c>
      <c r="D165" s="12">
        <v>72750</v>
      </c>
    </row>
    <row r="166" spans="1:4" ht="14.25" thickBot="1">
      <c r="A166" s="24"/>
      <c r="B166" s="25">
        <v>24</v>
      </c>
      <c r="C166" s="25"/>
      <c r="D166" s="26"/>
    </row>
    <row r="167" spans="1:4">
      <c r="A167" s="6">
        <v>1</v>
      </c>
      <c r="B167" s="32">
        <v>5</v>
      </c>
      <c r="C167" s="7" t="s">
        <v>4</v>
      </c>
      <c r="D167" s="19">
        <v>14100</v>
      </c>
    </row>
    <row r="168" spans="1:4" ht="14.25" thickBot="1">
      <c r="A168" s="10"/>
      <c r="B168" s="11"/>
      <c r="C168" s="11" t="s">
        <v>15</v>
      </c>
      <c r="D168" s="12">
        <v>112800</v>
      </c>
    </row>
    <row r="169" spans="1:4" ht="14.25" thickBot="1">
      <c r="A169" s="24"/>
      <c r="B169" s="56">
        <v>6</v>
      </c>
      <c r="C169" s="25" t="s">
        <v>4</v>
      </c>
      <c r="D169" s="26">
        <v>45900</v>
      </c>
    </row>
    <row r="170" spans="1:4" ht="14.25" thickBot="1">
      <c r="A170" s="16"/>
      <c r="B170" s="58">
        <v>12</v>
      </c>
      <c r="C170" s="17" t="s">
        <v>107</v>
      </c>
      <c r="D170" s="20">
        <v>1031220</v>
      </c>
    </row>
    <row r="171" spans="1:4" ht="14.25" thickBot="1">
      <c r="A171" s="16"/>
      <c r="B171" s="33">
        <v>13</v>
      </c>
      <c r="C171" s="17" t="s">
        <v>108</v>
      </c>
      <c r="D171" s="20">
        <v>55040</v>
      </c>
    </row>
    <row r="172" spans="1:4" ht="14.25" thickBot="1">
      <c r="A172" s="16"/>
      <c r="B172" s="77"/>
      <c r="C172" s="17" t="s">
        <v>108</v>
      </c>
      <c r="D172" s="20">
        <v>26040</v>
      </c>
    </row>
    <row r="173" spans="1:4" ht="14.25" thickBot="1">
      <c r="A173" s="16"/>
      <c r="B173" s="17">
        <v>14</v>
      </c>
      <c r="C173" s="17" t="s">
        <v>109</v>
      </c>
      <c r="D173" s="20">
        <v>30120</v>
      </c>
    </row>
    <row r="174" spans="1:4">
      <c r="A174" s="6"/>
      <c r="B174" s="32">
        <v>19</v>
      </c>
      <c r="C174" s="7" t="s">
        <v>110</v>
      </c>
      <c r="D174" s="19">
        <v>56940</v>
      </c>
    </row>
    <row r="175" spans="1:4" ht="14.25" thickBot="1">
      <c r="A175" s="21"/>
      <c r="B175" s="22"/>
      <c r="C175" s="22" t="s">
        <v>109</v>
      </c>
      <c r="D175" s="23">
        <v>6560</v>
      </c>
    </row>
    <row r="176" spans="1:4">
      <c r="A176" s="6"/>
      <c r="B176" s="34">
        <v>20</v>
      </c>
      <c r="C176" s="7" t="s">
        <v>111</v>
      </c>
      <c r="D176" s="19">
        <v>101370</v>
      </c>
    </row>
    <row r="177" spans="1:4">
      <c r="A177" s="8"/>
      <c r="B177" s="3"/>
      <c r="C177" s="3" t="s">
        <v>112</v>
      </c>
      <c r="D177" s="9">
        <v>115840</v>
      </c>
    </row>
    <row r="178" spans="1:4" ht="14.25" thickBot="1">
      <c r="A178" s="21"/>
      <c r="B178" s="22"/>
      <c r="C178" s="22" t="s">
        <v>12</v>
      </c>
      <c r="D178" s="23">
        <v>62130</v>
      </c>
    </row>
    <row r="179" spans="1:4">
      <c r="A179" s="6"/>
      <c r="B179" s="32">
        <v>26</v>
      </c>
      <c r="C179" s="7" t="s">
        <v>113</v>
      </c>
      <c r="D179" s="19">
        <v>58110</v>
      </c>
    </row>
    <row r="180" spans="1:4">
      <c r="A180" s="8"/>
      <c r="B180" s="3"/>
      <c r="C180" s="3" t="s">
        <v>113</v>
      </c>
      <c r="D180" s="9">
        <v>24540</v>
      </c>
    </row>
    <row r="181" spans="1:4">
      <c r="A181" s="8"/>
      <c r="B181" s="3"/>
      <c r="C181" s="3" t="s">
        <v>15</v>
      </c>
      <c r="D181" s="9">
        <v>396120</v>
      </c>
    </row>
    <row r="182" spans="1:4" ht="14.25" thickBot="1">
      <c r="A182" s="10"/>
      <c r="B182" s="11"/>
      <c r="C182" s="11" t="s">
        <v>12</v>
      </c>
      <c r="D182" s="12">
        <v>317220</v>
      </c>
    </row>
    <row r="183" spans="1:4">
      <c r="A183" s="13"/>
      <c r="B183" s="35">
        <v>27</v>
      </c>
      <c r="C183" s="14" t="s">
        <v>114</v>
      </c>
      <c r="D183" s="15">
        <v>42330</v>
      </c>
    </row>
    <row r="184" spans="1:4">
      <c r="A184" s="8"/>
      <c r="B184" s="3"/>
      <c r="C184" s="3" t="s">
        <v>4</v>
      </c>
      <c r="D184" s="9">
        <v>10300</v>
      </c>
    </row>
    <row r="185" spans="1:4" ht="14.25" thickBot="1">
      <c r="A185" s="21"/>
      <c r="B185" s="22"/>
      <c r="C185" s="22" t="s">
        <v>72</v>
      </c>
      <c r="D185" s="23">
        <v>8060</v>
      </c>
    </row>
    <row r="186" spans="1:4">
      <c r="A186" s="6">
        <v>2</v>
      </c>
      <c r="B186" s="32">
        <v>2</v>
      </c>
      <c r="C186" s="7" t="s">
        <v>138</v>
      </c>
      <c r="D186" s="19">
        <v>6570</v>
      </c>
    </row>
    <row r="187" spans="1:4">
      <c r="A187" s="8"/>
      <c r="B187" s="3"/>
      <c r="C187" s="3" t="s">
        <v>4</v>
      </c>
      <c r="D187" s="9">
        <v>24000</v>
      </c>
    </row>
    <row r="188" spans="1:4">
      <c r="A188" s="8"/>
      <c r="B188" s="3"/>
      <c r="C188" s="3" t="s">
        <v>12</v>
      </c>
      <c r="D188" s="9">
        <v>97740</v>
      </c>
    </row>
    <row r="189" spans="1:4" ht="14.25" thickBot="1">
      <c r="A189" s="10"/>
      <c r="B189" s="11"/>
      <c r="C189" s="11" t="s">
        <v>138</v>
      </c>
      <c r="D189" s="12">
        <v>30900</v>
      </c>
    </row>
    <row r="190" spans="1:4">
      <c r="A190" s="13"/>
      <c r="B190" s="35">
        <v>3</v>
      </c>
      <c r="C190" s="14" t="s">
        <v>4</v>
      </c>
      <c r="D190" s="15">
        <v>8300</v>
      </c>
    </row>
    <row r="191" spans="1:4">
      <c r="A191" s="8"/>
      <c r="B191" s="3"/>
      <c r="C191" s="3" t="s">
        <v>12</v>
      </c>
      <c r="D191" s="9">
        <v>520310</v>
      </c>
    </row>
    <row r="192" spans="1:4">
      <c r="A192" s="8"/>
      <c r="B192" s="3"/>
      <c r="C192" s="3" t="s">
        <v>14</v>
      </c>
      <c r="D192" s="9">
        <v>44340</v>
      </c>
    </row>
    <row r="193" spans="1:4" ht="14.25" thickBot="1">
      <c r="A193" s="21"/>
      <c r="B193" s="22"/>
      <c r="C193" s="22" t="s">
        <v>142</v>
      </c>
      <c r="D193" s="23">
        <v>42140</v>
      </c>
    </row>
    <row r="194" spans="1:4">
      <c r="A194" s="6">
        <v>2</v>
      </c>
      <c r="B194" s="32">
        <v>9</v>
      </c>
      <c r="C194" s="7" t="s">
        <v>143</v>
      </c>
      <c r="D194" s="19">
        <v>0</v>
      </c>
    </row>
    <row r="195" spans="1:4">
      <c r="A195" s="8"/>
      <c r="B195" s="3"/>
      <c r="C195" s="3" t="s">
        <v>144</v>
      </c>
      <c r="D195" s="9">
        <v>0</v>
      </c>
    </row>
    <row r="196" spans="1:4">
      <c r="A196" s="8"/>
      <c r="B196" s="3"/>
      <c r="C196" s="3" t="s">
        <v>145</v>
      </c>
      <c r="D196" s="9">
        <v>0</v>
      </c>
    </row>
    <row r="197" spans="1:4">
      <c r="A197" s="8"/>
      <c r="B197" s="3"/>
      <c r="C197" s="3" t="s">
        <v>15</v>
      </c>
      <c r="D197" s="9">
        <v>0</v>
      </c>
    </row>
    <row r="198" spans="1:4">
      <c r="A198" s="8"/>
      <c r="B198" s="3"/>
      <c r="C198" s="3" t="s">
        <v>34</v>
      </c>
      <c r="D198" s="9">
        <v>0</v>
      </c>
    </row>
    <row r="199" spans="1:4">
      <c r="A199" s="8"/>
      <c r="B199" s="3"/>
      <c r="C199" s="3" t="s">
        <v>146</v>
      </c>
      <c r="D199" s="9">
        <v>0</v>
      </c>
    </row>
    <row r="200" spans="1:4">
      <c r="A200" s="8"/>
      <c r="B200" s="3"/>
      <c r="C200" s="3" t="s">
        <v>5</v>
      </c>
      <c r="D200" s="9">
        <v>0</v>
      </c>
    </row>
    <row r="201" spans="1:4">
      <c r="A201" s="21"/>
      <c r="B201" s="22"/>
      <c r="C201" s="22" t="s">
        <v>148</v>
      </c>
      <c r="D201" s="23">
        <v>0</v>
      </c>
    </row>
    <row r="202" spans="1:4" ht="14.25" thickBot="1">
      <c r="A202" s="10"/>
      <c r="B202" s="11"/>
      <c r="C202" s="11" t="s">
        <v>147</v>
      </c>
      <c r="D202" s="12">
        <v>0</v>
      </c>
    </row>
    <row r="203" spans="1:4">
      <c r="A203" s="6"/>
      <c r="B203" s="34">
        <v>10</v>
      </c>
      <c r="C203" s="7" t="s">
        <v>143</v>
      </c>
      <c r="D203" s="19">
        <v>0</v>
      </c>
    </row>
    <row r="204" spans="1:4">
      <c r="A204" s="8"/>
      <c r="B204" s="3"/>
      <c r="C204" s="3" t="s">
        <v>144</v>
      </c>
      <c r="D204" s="9">
        <v>0</v>
      </c>
    </row>
    <row r="205" spans="1:4">
      <c r="A205" s="8"/>
      <c r="B205" s="3"/>
      <c r="C205" s="3" t="s">
        <v>145</v>
      </c>
      <c r="D205" s="9">
        <v>0</v>
      </c>
    </row>
    <row r="206" spans="1:4">
      <c r="A206" s="8"/>
      <c r="B206" s="3"/>
      <c r="C206" s="3" t="s">
        <v>15</v>
      </c>
      <c r="D206" s="9">
        <v>0</v>
      </c>
    </row>
    <row r="207" spans="1:4">
      <c r="A207" s="8"/>
      <c r="B207" s="3"/>
      <c r="C207" s="3" t="s">
        <v>34</v>
      </c>
      <c r="D207" s="9">
        <v>0</v>
      </c>
    </row>
    <row r="208" spans="1:4">
      <c r="A208" s="8"/>
      <c r="B208" s="3"/>
      <c r="C208" s="3" t="s">
        <v>146</v>
      </c>
      <c r="D208" s="9">
        <v>0</v>
      </c>
    </row>
    <row r="209" spans="1:4">
      <c r="A209" s="8"/>
      <c r="B209" s="3"/>
      <c r="C209" s="3" t="s">
        <v>100</v>
      </c>
      <c r="D209" s="9">
        <v>68900</v>
      </c>
    </row>
    <row r="210" spans="1:4">
      <c r="A210" s="8"/>
      <c r="B210" s="3"/>
      <c r="C210" s="3" t="s">
        <v>5</v>
      </c>
      <c r="D210" s="9">
        <v>0</v>
      </c>
    </row>
    <row r="211" spans="1:4" ht="14.25" thickBot="1">
      <c r="A211" s="21"/>
      <c r="B211" s="22"/>
      <c r="C211" s="22" t="s">
        <v>147</v>
      </c>
      <c r="D211" s="23">
        <v>0</v>
      </c>
    </row>
    <row r="212" spans="1:4">
      <c r="A212" s="6"/>
      <c r="B212" s="32">
        <v>16</v>
      </c>
      <c r="C212" s="7" t="s">
        <v>4</v>
      </c>
      <c r="D212" s="19">
        <v>17550</v>
      </c>
    </row>
    <row r="213" spans="1:4">
      <c r="A213" s="8"/>
      <c r="B213" s="3"/>
      <c r="C213" s="3" t="s">
        <v>151</v>
      </c>
      <c r="D213" s="9">
        <v>163110</v>
      </c>
    </row>
    <row r="214" spans="1:4">
      <c r="A214" s="8"/>
      <c r="B214" s="3"/>
      <c r="C214" s="3" t="s">
        <v>12</v>
      </c>
      <c r="D214" s="9">
        <v>0</v>
      </c>
    </row>
    <row r="215" spans="1:4">
      <c r="A215" s="8"/>
      <c r="B215" s="3"/>
      <c r="C215" s="3" t="s">
        <v>144</v>
      </c>
      <c r="D215" s="9">
        <v>0</v>
      </c>
    </row>
    <row r="216" spans="1:4">
      <c r="A216" s="8"/>
      <c r="B216" s="3"/>
      <c r="C216" s="3" t="s">
        <v>160</v>
      </c>
      <c r="D216" s="9">
        <v>0</v>
      </c>
    </row>
    <row r="217" spans="1:4" ht="14.25" thickBot="1">
      <c r="A217" s="10"/>
      <c r="B217" s="11"/>
      <c r="C217" s="11" t="s">
        <v>152</v>
      </c>
      <c r="D217" s="12">
        <v>33030</v>
      </c>
    </row>
    <row r="218" spans="1:4">
      <c r="A218" s="13"/>
      <c r="B218" s="35">
        <v>17</v>
      </c>
      <c r="C218" s="14" t="s">
        <v>4</v>
      </c>
      <c r="D218" s="15">
        <v>4700</v>
      </c>
    </row>
    <row r="219" spans="1:4">
      <c r="A219" s="8"/>
      <c r="B219" s="3"/>
      <c r="C219" s="3" t="s">
        <v>151</v>
      </c>
      <c r="D219" s="9">
        <v>156810</v>
      </c>
    </row>
    <row r="220" spans="1:4">
      <c r="A220" s="8"/>
      <c r="B220" s="3"/>
      <c r="C220" s="3" t="s">
        <v>12</v>
      </c>
      <c r="D220" s="9">
        <v>82550</v>
      </c>
    </row>
    <row r="221" spans="1:4">
      <c r="A221" s="8"/>
      <c r="B221" s="3"/>
      <c r="C221" s="3" t="s">
        <v>144</v>
      </c>
      <c r="D221" s="9">
        <v>0</v>
      </c>
    </row>
    <row r="222" spans="1:4">
      <c r="A222" s="8"/>
      <c r="B222" s="3"/>
      <c r="C222" s="3" t="s">
        <v>160</v>
      </c>
      <c r="D222" s="9">
        <v>0</v>
      </c>
    </row>
    <row r="223" spans="1:4">
      <c r="A223" s="8"/>
      <c r="B223" s="3"/>
      <c r="C223" s="3" t="s">
        <v>34</v>
      </c>
      <c r="D223" s="9">
        <v>12570</v>
      </c>
    </row>
    <row r="224" spans="1:4" ht="14.25" thickBot="1">
      <c r="A224" s="21"/>
      <c r="B224" s="22"/>
      <c r="C224" s="22" t="s">
        <v>152</v>
      </c>
      <c r="D224" s="23">
        <v>14310</v>
      </c>
    </row>
    <row r="225" spans="1:4">
      <c r="A225" s="6"/>
      <c r="B225" s="32">
        <v>23</v>
      </c>
      <c r="C225" s="7" t="s">
        <v>4</v>
      </c>
      <c r="D225" s="19">
        <v>0</v>
      </c>
    </row>
    <row r="226" spans="1:4">
      <c r="A226" s="8"/>
      <c r="B226" s="3"/>
      <c r="C226" s="3" t="s">
        <v>5</v>
      </c>
      <c r="D226" s="9">
        <v>0</v>
      </c>
    </row>
    <row r="227" spans="1:4">
      <c r="A227" s="8"/>
      <c r="B227" s="3"/>
      <c r="C227" s="3" t="s">
        <v>15</v>
      </c>
      <c r="D227" s="9">
        <v>133680</v>
      </c>
    </row>
    <row r="228" spans="1:4">
      <c r="A228" s="8"/>
      <c r="B228" s="3"/>
      <c r="C228" s="3" t="s">
        <v>156</v>
      </c>
      <c r="D228" s="9">
        <v>0</v>
      </c>
    </row>
    <row r="229" spans="1:4" ht="14.25" thickBot="1">
      <c r="A229" s="10"/>
      <c r="B229" s="11"/>
      <c r="C229" s="11" t="s">
        <v>155</v>
      </c>
      <c r="D229" s="12">
        <v>35790</v>
      </c>
    </row>
    <row r="230" spans="1:4">
      <c r="A230" s="13"/>
      <c r="B230" s="35">
        <v>24</v>
      </c>
      <c r="C230" s="14" t="s">
        <v>4</v>
      </c>
      <c r="D230" s="15">
        <v>6900</v>
      </c>
    </row>
    <row r="231" spans="1:4">
      <c r="A231" s="8"/>
      <c r="B231" s="3"/>
      <c r="C231" s="3" t="s">
        <v>5</v>
      </c>
      <c r="D231" s="9">
        <v>0</v>
      </c>
    </row>
    <row r="232" spans="1:4">
      <c r="A232" s="8"/>
      <c r="B232" s="3"/>
      <c r="C232" s="3" t="s">
        <v>157</v>
      </c>
      <c r="D232" s="9">
        <v>32310</v>
      </c>
    </row>
    <row r="233" spans="1:4">
      <c r="A233" s="8"/>
      <c r="B233" s="3"/>
      <c r="C233" s="3" t="s">
        <v>15</v>
      </c>
      <c r="D233" s="9">
        <v>0</v>
      </c>
    </row>
    <row r="234" spans="1:4">
      <c r="A234" s="8"/>
      <c r="B234" s="3"/>
      <c r="C234" s="3" t="s">
        <v>156</v>
      </c>
      <c r="D234" s="9">
        <v>8480</v>
      </c>
    </row>
    <row r="235" spans="1:4" ht="14.25" thickBot="1">
      <c r="A235" s="21"/>
      <c r="B235" s="22"/>
      <c r="C235" s="22" t="s">
        <v>155</v>
      </c>
      <c r="D235" s="23">
        <v>94300</v>
      </c>
    </row>
    <row r="236" spans="1:4">
      <c r="A236" s="6">
        <v>3</v>
      </c>
      <c r="B236" s="32">
        <v>2</v>
      </c>
      <c r="C236" s="7" t="s">
        <v>4</v>
      </c>
      <c r="D236" s="19">
        <v>0</v>
      </c>
    </row>
    <row r="237" spans="1:4">
      <c r="A237" s="8"/>
      <c r="B237" s="3"/>
      <c r="C237" s="3" t="s">
        <v>5</v>
      </c>
      <c r="D237" s="9">
        <v>0</v>
      </c>
    </row>
    <row r="238" spans="1:4">
      <c r="A238" s="8"/>
      <c r="B238" s="3"/>
      <c r="C238" s="3" t="s">
        <v>12</v>
      </c>
      <c r="D238" s="9">
        <v>0</v>
      </c>
    </row>
    <row r="239" spans="1:4" ht="14.25" thickBot="1">
      <c r="A239" s="10"/>
      <c r="B239" s="11"/>
      <c r="C239" s="11" t="s">
        <v>162</v>
      </c>
      <c r="D239" s="12">
        <v>0</v>
      </c>
    </row>
    <row r="240" spans="1:4">
      <c r="A240" s="13"/>
      <c r="B240" s="35">
        <v>3</v>
      </c>
      <c r="C240" s="14" t="s">
        <v>4</v>
      </c>
      <c r="D240" s="15">
        <v>0</v>
      </c>
    </row>
    <row r="241" spans="1:4">
      <c r="A241" s="8"/>
      <c r="B241" s="3"/>
      <c r="C241" s="3" t="s">
        <v>5</v>
      </c>
      <c r="D241" s="9">
        <v>0</v>
      </c>
    </row>
    <row r="242" spans="1:4">
      <c r="A242" s="8"/>
      <c r="B242" s="3"/>
      <c r="C242" s="3" t="s">
        <v>12</v>
      </c>
      <c r="D242" s="9">
        <v>54600</v>
      </c>
    </row>
    <row r="243" spans="1:4">
      <c r="A243" s="8"/>
      <c r="B243" s="3"/>
      <c r="C243" s="3" t="s">
        <v>161</v>
      </c>
      <c r="D243" s="9">
        <v>40100</v>
      </c>
    </row>
    <row r="244" spans="1:4">
      <c r="A244" s="8"/>
      <c r="B244" s="3"/>
      <c r="C244" s="3" t="s">
        <v>161</v>
      </c>
      <c r="D244" s="9">
        <v>153950</v>
      </c>
    </row>
    <row r="245" spans="1:4">
      <c r="A245" s="8"/>
      <c r="B245" s="3"/>
      <c r="C245" s="3" t="s">
        <v>163</v>
      </c>
      <c r="D245" s="9">
        <v>0</v>
      </c>
    </row>
    <row r="246" spans="1:4" ht="14.25" thickBot="1">
      <c r="A246" s="21"/>
      <c r="B246" s="22"/>
      <c r="C246" s="22" t="s">
        <v>162</v>
      </c>
      <c r="D246" s="23">
        <v>0</v>
      </c>
    </row>
    <row r="247" spans="1:4">
      <c r="A247" s="6"/>
      <c r="B247" s="32">
        <v>9</v>
      </c>
      <c r="C247" s="7" t="s">
        <v>4</v>
      </c>
      <c r="D247" s="19">
        <v>0</v>
      </c>
    </row>
    <row r="248" spans="1:4">
      <c r="A248" s="8"/>
      <c r="B248" s="3"/>
      <c r="C248" s="3" t="s">
        <v>5</v>
      </c>
      <c r="D248" s="9">
        <v>33870</v>
      </c>
    </row>
    <row r="249" spans="1:4">
      <c r="A249" s="8"/>
      <c r="B249" s="3"/>
      <c r="C249" s="3" t="s">
        <v>12</v>
      </c>
      <c r="D249" s="9">
        <v>95600</v>
      </c>
    </row>
    <row r="250" spans="1:4">
      <c r="A250" s="8"/>
      <c r="B250" s="3"/>
      <c r="C250" s="3" t="s">
        <v>164</v>
      </c>
      <c r="D250" s="9">
        <v>16400</v>
      </c>
    </row>
    <row r="251" spans="1:4">
      <c r="A251" s="8"/>
      <c r="B251" s="3"/>
      <c r="C251" s="3" t="s">
        <v>165</v>
      </c>
      <c r="D251" s="9">
        <v>48570</v>
      </c>
    </row>
    <row r="252" spans="1:4">
      <c r="A252" s="21"/>
      <c r="B252" s="22"/>
      <c r="C252" s="3" t="s">
        <v>165</v>
      </c>
      <c r="D252" s="23">
        <v>0</v>
      </c>
    </row>
    <row r="253" spans="1:4" ht="14.25" thickBot="1">
      <c r="A253" s="10"/>
      <c r="B253" s="11"/>
      <c r="C253" s="11" t="s">
        <v>144</v>
      </c>
      <c r="D253" s="12">
        <v>0</v>
      </c>
    </row>
    <row r="254" spans="1:4">
      <c r="A254" s="6"/>
      <c r="B254" s="34">
        <v>10</v>
      </c>
      <c r="C254" s="7" t="s">
        <v>4</v>
      </c>
      <c r="D254" s="19">
        <v>0</v>
      </c>
    </row>
    <row r="255" spans="1:4">
      <c r="A255" s="8"/>
      <c r="B255" s="3"/>
      <c r="C255" s="3" t="s">
        <v>5</v>
      </c>
      <c r="D255" s="9">
        <v>0</v>
      </c>
    </row>
    <row r="256" spans="1:4">
      <c r="A256" s="8"/>
      <c r="B256" s="3"/>
      <c r="C256" s="3" t="s">
        <v>12</v>
      </c>
      <c r="D256" s="9">
        <v>0</v>
      </c>
    </row>
    <row r="257" spans="1:4">
      <c r="A257" s="8"/>
      <c r="B257" s="3"/>
      <c r="C257" s="3" t="s">
        <v>164</v>
      </c>
      <c r="D257" s="9">
        <v>191720</v>
      </c>
    </row>
    <row r="258" spans="1:4">
      <c r="A258" s="8"/>
      <c r="B258" s="3"/>
      <c r="C258" s="3" t="s">
        <v>165</v>
      </c>
      <c r="D258" s="9">
        <v>0</v>
      </c>
    </row>
    <row r="259" spans="1:4">
      <c r="A259" s="8"/>
      <c r="B259" s="3"/>
      <c r="C259" s="3" t="s">
        <v>165</v>
      </c>
      <c r="D259" s="9">
        <v>0</v>
      </c>
    </row>
    <row r="260" spans="1:4">
      <c r="A260" s="8"/>
      <c r="B260" s="3"/>
      <c r="C260" s="3" t="s">
        <v>144</v>
      </c>
      <c r="D260" s="9">
        <v>17130</v>
      </c>
    </row>
    <row r="261" spans="1:4">
      <c r="A261" s="8"/>
      <c r="B261" s="3"/>
      <c r="C261" s="3" t="s">
        <v>166</v>
      </c>
      <c r="D261" s="9">
        <v>12900</v>
      </c>
    </row>
    <row r="262" spans="1:4" ht="14.25" thickBot="1">
      <c r="A262" s="21"/>
      <c r="B262" s="22"/>
      <c r="C262" s="22" t="s">
        <v>166</v>
      </c>
      <c r="D262" s="23">
        <v>0</v>
      </c>
    </row>
    <row r="263" spans="1:4">
      <c r="A263" s="6"/>
      <c r="B263" s="32">
        <v>16</v>
      </c>
      <c r="C263" s="7" t="s">
        <v>4</v>
      </c>
      <c r="D263" s="19">
        <v>0</v>
      </c>
    </row>
    <row r="264" spans="1:4">
      <c r="A264" s="8"/>
      <c r="B264" s="3"/>
      <c r="C264" s="3" t="s">
        <v>5</v>
      </c>
      <c r="D264" s="9">
        <v>0</v>
      </c>
    </row>
    <row r="265" spans="1:4">
      <c r="A265" s="8"/>
      <c r="B265" s="3"/>
      <c r="C265" s="3" t="s">
        <v>12</v>
      </c>
      <c r="D265" s="9">
        <v>0</v>
      </c>
    </row>
    <row r="266" spans="1:4" ht="14.25" thickBot="1">
      <c r="A266" s="10"/>
      <c r="B266" s="11"/>
      <c r="C266" s="11" t="s">
        <v>169</v>
      </c>
      <c r="D266" s="12">
        <v>0</v>
      </c>
    </row>
    <row r="267" spans="1:4">
      <c r="A267" s="6"/>
      <c r="B267" s="34">
        <v>17</v>
      </c>
      <c r="C267" s="7" t="s">
        <v>4</v>
      </c>
      <c r="D267" s="19">
        <v>0</v>
      </c>
    </row>
    <row r="268" spans="1:4">
      <c r="A268" s="8"/>
      <c r="B268" s="3"/>
      <c r="C268" s="3" t="s">
        <v>5</v>
      </c>
      <c r="D268" s="9">
        <v>0</v>
      </c>
    </row>
    <row r="269" spans="1:4">
      <c r="A269" s="8"/>
      <c r="B269" s="3"/>
      <c r="C269" s="3" t="s">
        <v>12</v>
      </c>
      <c r="D269" s="9">
        <v>0</v>
      </c>
    </row>
    <row r="270" spans="1:4">
      <c r="A270" s="8"/>
      <c r="B270" s="3"/>
      <c r="C270" s="3" t="s">
        <v>169</v>
      </c>
      <c r="D270" s="9">
        <v>28170</v>
      </c>
    </row>
    <row r="271" spans="1:4">
      <c r="A271" s="8"/>
      <c r="B271" s="3"/>
      <c r="C271" s="3" t="s">
        <v>170</v>
      </c>
      <c r="D271" s="9">
        <v>0</v>
      </c>
    </row>
    <row r="272" spans="1:4" ht="14.25" thickBot="1">
      <c r="A272" s="10"/>
      <c r="B272" s="11"/>
      <c r="C272" s="11" t="s">
        <v>15</v>
      </c>
      <c r="D272" s="12">
        <v>0</v>
      </c>
    </row>
    <row r="273" spans="1:4">
      <c r="A273" s="6"/>
      <c r="B273" s="32">
        <v>23</v>
      </c>
      <c r="C273" s="7" t="s">
        <v>4</v>
      </c>
      <c r="D273" s="19">
        <v>12900</v>
      </c>
    </row>
    <row r="274" spans="1:4">
      <c r="A274" s="8"/>
      <c r="B274" s="3"/>
      <c r="C274" s="3" t="s">
        <v>5</v>
      </c>
      <c r="D274" s="9">
        <v>13530</v>
      </c>
    </row>
    <row r="275" spans="1:4">
      <c r="A275" s="8"/>
      <c r="B275" s="3"/>
      <c r="C275" s="3" t="s">
        <v>12</v>
      </c>
      <c r="D275" s="9">
        <v>12400</v>
      </c>
    </row>
    <row r="276" spans="1:4">
      <c r="A276" s="8"/>
      <c r="B276" s="3"/>
      <c r="C276" s="3" t="s">
        <v>169</v>
      </c>
      <c r="D276" s="9">
        <v>7140</v>
      </c>
    </row>
    <row r="277" spans="1:4">
      <c r="A277" s="21"/>
      <c r="B277" s="22"/>
      <c r="C277" s="3" t="s">
        <v>169</v>
      </c>
      <c r="D277" s="23">
        <v>276510</v>
      </c>
    </row>
    <row r="278" spans="1:4" ht="14.25" thickBot="1">
      <c r="A278" s="10"/>
      <c r="B278" s="11"/>
      <c r="C278" s="11" t="s">
        <v>144</v>
      </c>
      <c r="D278" s="12">
        <v>43530</v>
      </c>
    </row>
    <row r="279" spans="1:4">
      <c r="A279" s="13"/>
      <c r="B279" s="35">
        <v>24</v>
      </c>
      <c r="C279" s="14" t="s">
        <v>4</v>
      </c>
      <c r="D279" s="15">
        <v>9750</v>
      </c>
    </row>
    <row r="280" spans="1:4">
      <c r="A280" s="8"/>
      <c r="B280" s="3"/>
      <c r="C280" s="3" t="s">
        <v>5</v>
      </c>
      <c r="D280" s="9">
        <v>0</v>
      </c>
    </row>
    <row r="281" spans="1:4">
      <c r="A281" s="8"/>
      <c r="B281" s="3"/>
      <c r="C281" s="3" t="s">
        <v>12</v>
      </c>
      <c r="D281" s="9">
        <v>0</v>
      </c>
    </row>
    <row r="282" spans="1:4">
      <c r="A282" s="8"/>
      <c r="B282" s="3"/>
      <c r="C282" s="3" t="s">
        <v>172</v>
      </c>
      <c r="D282" s="9">
        <v>68320</v>
      </c>
    </row>
    <row r="283" spans="1:4">
      <c r="A283" s="8"/>
      <c r="B283" s="3"/>
      <c r="C283" s="3" t="s">
        <v>172</v>
      </c>
      <c r="D283" s="9">
        <v>39800</v>
      </c>
    </row>
    <row r="284" spans="1:4">
      <c r="A284" s="8"/>
      <c r="B284" s="3"/>
      <c r="C284" s="3" t="s">
        <v>169</v>
      </c>
      <c r="D284" s="9">
        <v>0</v>
      </c>
    </row>
    <row r="285" spans="1:4">
      <c r="A285" s="8"/>
      <c r="B285" s="3"/>
      <c r="C285" s="3" t="s">
        <v>144</v>
      </c>
      <c r="D285" s="9">
        <v>0</v>
      </c>
    </row>
    <row r="286" spans="1:4">
      <c r="A286" s="21"/>
      <c r="B286" s="22"/>
      <c r="C286" s="22" t="s">
        <v>175</v>
      </c>
      <c r="D286" s="23">
        <v>0</v>
      </c>
    </row>
    <row r="287" spans="1:4">
      <c r="A287" s="21"/>
      <c r="B287" s="22"/>
      <c r="C287" s="22" t="s">
        <v>175</v>
      </c>
      <c r="D287" s="23">
        <v>0</v>
      </c>
    </row>
    <row r="288" spans="1:4" ht="14.25" thickBot="1">
      <c r="A288" s="21"/>
      <c r="B288" s="22"/>
      <c r="C288" s="22" t="s">
        <v>171</v>
      </c>
      <c r="D288" s="23">
        <v>1092200</v>
      </c>
    </row>
    <row r="289" spans="1:4">
      <c r="A289" s="6"/>
      <c r="B289" s="32">
        <v>30</v>
      </c>
      <c r="C289" s="7" t="s">
        <v>4</v>
      </c>
      <c r="D289" s="19">
        <v>0</v>
      </c>
    </row>
    <row r="290" spans="1:4">
      <c r="A290" s="8"/>
      <c r="B290" s="3"/>
      <c r="C290" s="3" t="s">
        <v>5</v>
      </c>
      <c r="D290" s="9">
        <v>0</v>
      </c>
    </row>
    <row r="291" spans="1:4">
      <c r="A291" s="8"/>
      <c r="B291" s="3"/>
      <c r="C291" s="3" t="s">
        <v>12</v>
      </c>
      <c r="D291" s="9">
        <v>4800</v>
      </c>
    </row>
    <row r="292" spans="1:4">
      <c r="A292" s="8"/>
      <c r="B292" s="3"/>
      <c r="C292" s="3" t="s">
        <v>43</v>
      </c>
      <c r="D292" s="9">
        <v>0</v>
      </c>
    </row>
    <row r="293" spans="1:4">
      <c r="A293" s="8"/>
      <c r="B293" s="3"/>
      <c r="C293" s="3" t="s">
        <v>43</v>
      </c>
      <c r="D293" s="9">
        <v>0</v>
      </c>
    </row>
    <row r="294" spans="1:4">
      <c r="A294" s="21"/>
      <c r="B294" s="22"/>
      <c r="C294" s="22" t="s">
        <v>144</v>
      </c>
      <c r="D294" s="23">
        <v>0</v>
      </c>
    </row>
    <row r="295" spans="1:4" ht="14.25" thickBot="1">
      <c r="A295" s="21"/>
      <c r="B295" s="22"/>
      <c r="C295" s="22" t="s">
        <v>100</v>
      </c>
      <c r="D295" s="23">
        <v>0</v>
      </c>
    </row>
    <row r="296" spans="1:4">
      <c r="A296" s="6"/>
      <c r="B296" s="34">
        <v>31</v>
      </c>
      <c r="C296" s="7" t="s">
        <v>4</v>
      </c>
      <c r="D296" s="19">
        <v>0</v>
      </c>
    </row>
    <row r="297" spans="1:4">
      <c r="A297" s="8"/>
      <c r="B297" s="3"/>
      <c r="C297" s="3" t="s">
        <v>5</v>
      </c>
      <c r="D297" s="9">
        <v>16860</v>
      </c>
    </row>
    <row r="298" spans="1:4">
      <c r="A298" s="8"/>
      <c r="B298" s="3"/>
      <c r="C298" s="3" t="s">
        <v>12</v>
      </c>
      <c r="D298" s="9">
        <v>0</v>
      </c>
    </row>
    <row r="299" spans="1:4">
      <c r="A299" s="8"/>
      <c r="B299" s="3"/>
      <c r="C299" s="3" t="s">
        <v>26</v>
      </c>
      <c r="D299" s="9">
        <v>0</v>
      </c>
    </row>
    <row r="300" spans="1:4">
      <c r="A300" s="8"/>
      <c r="B300" s="3"/>
      <c r="C300" s="3" t="s">
        <v>26</v>
      </c>
      <c r="D300" s="9">
        <v>0</v>
      </c>
    </row>
    <row r="301" spans="1:4">
      <c r="A301" s="8"/>
      <c r="B301" s="3"/>
      <c r="C301" s="3" t="s">
        <v>43</v>
      </c>
      <c r="D301" s="9">
        <v>0</v>
      </c>
    </row>
    <row r="302" spans="1:4">
      <c r="A302" s="8"/>
      <c r="B302" s="3"/>
      <c r="C302" s="3" t="s">
        <v>43</v>
      </c>
      <c r="D302" s="9">
        <v>0</v>
      </c>
    </row>
    <row r="303" spans="1:4">
      <c r="A303" s="21"/>
      <c r="B303" s="22"/>
      <c r="C303" s="22" t="s">
        <v>144</v>
      </c>
      <c r="D303" s="23">
        <v>0</v>
      </c>
    </row>
    <row r="304" spans="1:4" ht="14.25" thickBot="1">
      <c r="A304" s="21"/>
      <c r="B304" s="22"/>
      <c r="C304" s="22" t="s">
        <v>100</v>
      </c>
      <c r="D304" s="23">
        <v>26600</v>
      </c>
    </row>
    <row r="305" spans="1:4">
      <c r="A305" s="6">
        <v>4</v>
      </c>
      <c r="B305" s="32">
        <v>6</v>
      </c>
      <c r="C305" s="7" t="s">
        <v>4</v>
      </c>
      <c r="D305" s="19">
        <v>0</v>
      </c>
    </row>
    <row r="306" spans="1:4">
      <c r="A306" s="8"/>
      <c r="B306" s="3"/>
      <c r="C306" s="3" t="s">
        <v>5</v>
      </c>
      <c r="D306" s="9">
        <v>0</v>
      </c>
    </row>
    <row r="307" spans="1:4">
      <c r="A307" s="8"/>
      <c r="B307" s="3"/>
      <c r="C307" s="3" t="s">
        <v>12</v>
      </c>
      <c r="D307" s="9">
        <v>0</v>
      </c>
    </row>
    <row r="308" spans="1:4">
      <c r="A308" s="21"/>
      <c r="B308" s="22"/>
      <c r="C308" s="22" t="s">
        <v>144</v>
      </c>
      <c r="D308" s="23">
        <v>0</v>
      </c>
    </row>
    <row r="309" spans="1:4" ht="14.25" thickBot="1">
      <c r="A309" s="10"/>
      <c r="B309" s="11"/>
      <c r="C309" s="11" t="s">
        <v>176</v>
      </c>
      <c r="D309" s="12">
        <v>0</v>
      </c>
    </row>
    <row r="310" spans="1:4">
      <c r="A310" s="6"/>
      <c r="B310" s="34">
        <v>7</v>
      </c>
      <c r="C310" s="7" t="s">
        <v>4</v>
      </c>
      <c r="D310" s="19">
        <v>0</v>
      </c>
    </row>
    <row r="311" spans="1:4">
      <c r="A311" s="8"/>
      <c r="B311" s="3"/>
      <c r="C311" s="3" t="s">
        <v>5</v>
      </c>
      <c r="D311" s="9">
        <v>0</v>
      </c>
    </row>
    <row r="312" spans="1:4">
      <c r="A312" s="8"/>
      <c r="B312" s="3"/>
      <c r="C312" s="3" t="s">
        <v>12</v>
      </c>
      <c r="D312" s="9">
        <v>0</v>
      </c>
    </row>
    <row r="313" spans="1:4">
      <c r="A313" s="8"/>
      <c r="B313" s="3"/>
      <c r="C313" s="3" t="s">
        <v>100</v>
      </c>
      <c r="D313" s="9">
        <v>0</v>
      </c>
    </row>
    <row r="314" spans="1:4">
      <c r="A314" s="8"/>
      <c r="B314" s="3"/>
      <c r="C314" s="3" t="s">
        <v>100</v>
      </c>
      <c r="D314" s="9">
        <v>0</v>
      </c>
    </row>
    <row r="315" spans="1:4">
      <c r="A315" s="21"/>
      <c r="B315" s="22"/>
      <c r="C315" s="22" t="s">
        <v>144</v>
      </c>
      <c r="D315" s="23">
        <v>0</v>
      </c>
    </row>
    <row r="316" spans="1:4">
      <c r="A316" s="21"/>
      <c r="B316" s="22"/>
      <c r="C316" s="22" t="s">
        <v>177</v>
      </c>
      <c r="D316" s="23">
        <v>64000</v>
      </c>
    </row>
    <row r="317" spans="1:4">
      <c r="A317" s="21"/>
      <c r="B317" s="22"/>
      <c r="C317" s="22" t="s">
        <v>177</v>
      </c>
      <c r="D317" s="23">
        <v>113100</v>
      </c>
    </row>
    <row r="318" spans="1:4" ht="14.25" thickBot="1">
      <c r="A318" s="21"/>
      <c r="B318" s="22"/>
      <c r="C318" s="22" t="s">
        <v>176</v>
      </c>
      <c r="D318" s="23">
        <v>0</v>
      </c>
    </row>
    <row r="319" spans="1:4">
      <c r="A319" s="6"/>
      <c r="B319" s="32">
        <v>13</v>
      </c>
      <c r="C319" s="7" t="s">
        <v>4</v>
      </c>
      <c r="D319" s="19">
        <v>7700</v>
      </c>
    </row>
    <row r="320" spans="1:4">
      <c r="A320" s="8"/>
      <c r="B320" s="3"/>
      <c r="C320" s="3" t="s">
        <v>5</v>
      </c>
      <c r="D320" s="9">
        <v>0</v>
      </c>
    </row>
    <row r="321" spans="1:4">
      <c r="A321" s="8"/>
      <c r="B321" s="3"/>
      <c r="C321" s="3" t="s">
        <v>12</v>
      </c>
      <c r="D321" s="9">
        <v>0</v>
      </c>
    </row>
    <row r="322" spans="1:4">
      <c r="A322" s="8"/>
      <c r="B322" s="3"/>
      <c r="C322" s="3" t="s">
        <v>15</v>
      </c>
      <c r="D322" s="9">
        <v>0</v>
      </c>
    </row>
    <row r="323" spans="1:4">
      <c r="A323" s="8"/>
      <c r="B323" s="3"/>
      <c r="C323" s="3" t="s">
        <v>15</v>
      </c>
      <c r="D323" s="9">
        <v>0</v>
      </c>
    </row>
    <row r="324" spans="1:4">
      <c r="A324" s="8"/>
      <c r="B324" s="3"/>
      <c r="C324" s="3" t="s">
        <v>179</v>
      </c>
      <c r="D324" s="9">
        <v>77000</v>
      </c>
    </row>
    <row r="325" spans="1:4">
      <c r="A325" s="8"/>
      <c r="B325" s="3"/>
      <c r="C325" s="3" t="s">
        <v>178</v>
      </c>
      <c r="D325" s="9">
        <v>0</v>
      </c>
    </row>
    <row r="326" spans="1:4" ht="14.25" thickBot="1">
      <c r="A326" s="21"/>
      <c r="B326" s="22"/>
      <c r="C326" s="22" t="s">
        <v>178</v>
      </c>
      <c r="D326" s="23">
        <v>22800</v>
      </c>
    </row>
    <row r="327" spans="1:4">
      <c r="A327" s="6"/>
      <c r="B327" s="34">
        <v>14</v>
      </c>
      <c r="C327" s="7" t="s">
        <v>4</v>
      </c>
      <c r="D327" s="19">
        <v>0</v>
      </c>
    </row>
    <row r="328" spans="1:4">
      <c r="A328" s="8"/>
      <c r="B328" s="3"/>
      <c r="C328" s="3" t="s">
        <v>5</v>
      </c>
      <c r="D328" s="9">
        <v>0</v>
      </c>
    </row>
    <row r="329" spans="1:4">
      <c r="A329" s="8"/>
      <c r="B329" s="3"/>
      <c r="C329" s="3" t="s">
        <v>12</v>
      </c>
      <c r="D329" s="9">
        <v>0</v>
      </c>
    </row>
    <row r="330" spans="1:4">
      <c r="A330" s="8"/>
      <c r="B330" s="3"/>
      <c r="C330" s="3" t="s">
        <v>179</v>
      </c>
      <c r="D330" s="9">
        <v>88000</v>
      </c>
    </row>
    <row r="331" spans="1:4">
      <c r="A331" s="8"/>
      <c r="B331" s="3"/>
      <c r="C331" s="3" t="s">
        <v>26</v>
      </c>
      <c r="D331" s="9">
        <v>0</v>
      </c>
    </row>
    <row r="332" spans="1:4">
      <c r="A332" s="8"/>
      <c r="B332" s="3"/>
      <c r="C332" s="3" t="s">
        <v>26</v>
      </c>
      <c r="D332" s="9">
        <v>0</v>
      </c>
    </row>
    <row r="333" spans="1:4">
      <c r="A333" s="8"/>
      <c r="B333" s="3"/>
      <c r="C333" s="3" t="s">
        <v>178</v>
      </c>
      <c r="D333" s="9">
        <v>0</v>
      </c>
    </row>
    <row r="334" spans="1:4" ht="14.25" thickBot="1">
      <c r="A334" s="21"/>
      <c r="B334" s="22"/>
      <c r="C334" s="22" t="s">
        <v>178</v>
      </c>
      <c r="D334" s="23">
        <v>0</v>
      </c>
    </row>
    <row r="335" spans="1:4">
      <c r="A335" s="6"/>
      <c r="B335" s="32">
        <v>20</v>
      </c>
      <c r="C335" s="7" t="s">
        <v>4</v>
      </c>
      <c r="D335" s="19">
        <v>0</v>
      </c>
    </row>
    <row r="336" spans="1:4">
      <c r="A336" s="8"/>
      <c r="B336" s="3"/>
      <c r="C336" s="3" t="s">
        <v>5</v>
      </c>
      <c r="D336" s="9">
        <v>0</v>
      </c>
    </row>
    <row r="337" spans="1:4">
      <c r="A337" s="8"/>
      <c r="B337" s="3"/>
      <c r="C337" s="3" t="s">
        <v>12</v>
      </c>
      <c r="D337" s="9">
        <v>0</v>
      </c>
    </row>
    <row r="338" spans="1:4">
      <c r="A338" s="8"/>
      <c r="B338" s="3"/>
      <c r="C338" s="3" t="s">
        <v>43</v>
      </c>
      <c r="D338" s="9">
        <v>0</v>
      </c>
    </row>
    <row r="339" spans="1:4" ht="14.25" thickBot="1">
      <c r="A339" s="10"/>
      <c r="B339" s="11"/>
      <c r="C339" s="11" t="s">
        <v>43</v>
      </c>
      <c r="D339" s="12">
        <v>0</v>
      </c>
    </row>
    <row r="340" spans="1:4">
      <c r="A340" s="13"/>
      <c r="B340" s="35">
        <v>21</v>
      </c>
      <c r="C340" s="14" t="s">
        <v>4</v>
      </c>
      <c r="D340" s="15">
        <v>0</v>
      </c>
    </row>
    <row r="341" spans="1:4">
      <c r="A341" s="8"/>
      <c r="B341" s="3"/>
      <c r="C341" s="3" t="s">
        <v>5</v>
      </c>
      <c r="D341" s="9">
        <v>7770</v>
      </c>
    </row>
    <row r="342" spans="1:4">
      <c r="A342" s="8"/>
      <c r="B342" s="3"/>
      <c r="C342" s="3" t="s">
        <v>12</v>
      </c>
      <c r="D342" s="9">
        <v>0</v>
      </c>
    </row>
    <row r="343" spans="1:4">
      <c r="A343" s="8"/>
      <c r="B343" s="3"/>
      <c r="C343" s="3" t="s">
        <v>180</v>
      </c>
      <c r="D343" s="9">
        <v>0</v>
      </c>
    </row>
    <row r="344" spans="1:4">
      <c r="A344" s="8"/>
      <c r="B344" s="3"/>
      <c r="C344" s="3" t="s">
        <v>180</v>
      </c>
      <c r="D344" s="9">
        <v>0</v>
      </c>
    </row>
    <row r="345" spans="1:4">
      <c r="A345" s="8"/>
      <c r="B345" s="3"/>
      <c r="C345" s="3" t="s">
        <v>181</v>
      </c>
      <c r="D345" s="9">
        <v>0</v>
      </c>
    </row>
    <row r="346" spans="1:4">
      <c r="A346" s="8"/>
      <c r="B346" s="3"/>
      <c r="C346" s="3" t="s">
        <v>182</v>
      </c>
      <c r="D346" s="9">
        <v>0</v>
      </c>
    </row>
    <row r="347" spans="1:4">
      <c r="A347" s="8"/>
      <c r="B347" s="3"/>
      <c r="C347" s="3" t="s">
        <v>183</v>
      </c>
      <c r="D347" s="9">
        <v>9010</v>
      </c>
    </row>
    <row r="348" spans="1:4">
      <c r="A348" s="8"/>
      <c r="B348" s="3"/>
      <c r="C348" s="3" t="s">
        <v>183</v>
      </c>
      <c r="D348" s="9">
        <v>0</v>
      </c>
    </row>
    <row r="349" spans="1:4">
      <c r="A349" s="8"/>
      <c r="B349" s="3"/>
      <c r="C349" s="3" t="s">
        <v>43</v>
      </c>
      <c r="D349" s="9">
        <v>12510</v>
      </c>
    </row>
    <row r="350" spans="1:4" ht="14.25" thickBot="1">
      <c r="A350" s="21"/>
      <c r="B350" s="22"/>
      <c r="C350" s="22" t="s">
        <v>184</v>
      </c>
      <c r="D350" s="23">
        <v>0</v>
      </c>
    </row>
    <row r="351" spans="1:4">
      <c r="A351" s="6"/>
      <c r="B351" s="32">
        <v>27</v>
      </c>
      <c r="C351" s="7" t="s">
        <v>4</v>
      </c>
      <c r="D351" s="19">
        <v>0</v>
      </c>
    </row>
    <row r="352" spans="1:4">
      <c r="A352" s="8"/>
      <c r="B352" s="3"/>
      <c r="C352" s="3" t="s">
        <v>5</v>
      </c>
      <c r="D352" s="9">
        <v>0</v>
      </c>
    </row>
    <row r="353" spans="1:4">
      <c r="A353" s="8"/>
      <c r="B353" s="3"/>
      <c r="C353" s="3" t="s">
        <v>12</v>
      </c>
      <c r="D353" s="9">
        <v>0</v>
      </c>
    </row>
    <row r="354" spans="1:4">
      <c r="A354" s="8"/>
      <c r="B354" s="3"/>
      <c r="C354" s="3" t="s">
        <v>15</v>
      </c>
      <c r="D354" s="9">
        <v>0</v>
      </c>
    </row>
    <row r="355" spans="1:4">
      <c r="A355" s="8"/>
      <c r="B355" s="3"/>
      <c r="C355" s="3" t="s">
        <v>15</v>
      </c>
      <c r="D355" s="9">
        <v>0</v>
      </c>
    </row>
    <row r="356" spans="1:4">
      <c r="A356" s="8"/>
      <c r="B356" s="3"/>
      <c r="C356" s="3" t="s">
        <v>144</v>
      </c>
      <c r="D356" s="9">
        <v>177840</v>
      </c>
    </row>
    <row r="357" spans="1:4">
      <c r="A357" s="8"/>
      <c r="B357" s="3"/>
      <c r="C357" s="3" t="s">
        <v>43</v>
      </c>
      <c r="D357" s="9">
        <v>59790</v>
      </c>
    </row>
    <row r="358" spans="1:4" ht="14.25" thickBot="1">
      <c r="A358" s="10"/>
      <c r="B358" s="11"/>
      <c r="C358" s="11" t="s">
        <v>43</v>
      </c>
      <c r="D358" s="12">
        <v>0</v>
      </c>
    </row>
    <row r="359" spans="1:4">
      <c r="A359" s="13"/>
      <c r="B359" s="35">
        <v>28</v>
      </c>
      <c r="C359" s="14" t="s">
        <v>4</v>
      </c>
      <c r="D359" s="15">
        <v>0</v>
      </c>
    </row>
    <row r="360" spans="1:4">
      <c r="A360" s="8"/>
      <c r="B360" s="3"/>
      <c r="C360" s="3" t="s">
        <v>5</v>
      </c>
      <c r="D360" s="9">
        <v>86970</v>
      </c>
    </row>
    <row r="361" spans="1:4">
      <c r="A361" s="8"/>
      <c r="B361" s="3"/>
      <c r="C361" s="3" t="s">
        <v>12</v>
      </c>
      <c r="D361" s="9">
        <v>0</v>
      </c>
    </row>
    <row r="362" spans="1:4">
      <c r="A362" s="8"/>
      <c r="B362" s="3"/>
      <c r="C362" s="3" t="s">
        <v>16</v>
      </c>
      <c r="D362" s="9">
        <v>0</v>
      </c>
    </row>
    <row r="363" spans="1:4">
      <c r="A363" s="8"/>
      <c r="B363" s="3"/>
      <c r="C363" s="3" t="s">
        <v>16</v>
      </c>
      <c r="D363" s="9">
        <v>0</v>
      </c>
    </row>
    <row r="364" spans="1:4">
      <c r="A364" s="8"/>
      <c r="B364" s="3"/>
      <c r="C364" s="3" t="s">
        <v>144</v>
      </c>
      <c r="D364" s="9">
        <v>117630</v>
      </c>
    </row>
    <row r="365" spans="1:4">
      <c r="A365" s="8"/>
      <c r="B365" s="3"/>
      <c r="C365" s="3" t="s">
        <v>186</v>
      </c>
      <c r="D365" s="9">
        <v>47680</v>
      </c>
    </row>
    <row r="366" spans="1:4">
      <c r="A366" s="8"/>
      <c r="B366" s="3"/>
      <c r="C366" s="3" t="s">
        <v>186</v>
      </c>
      <c r="D366" s="9">
        <v>0</v>
      </c>
    </row>
    <row r="367" spans="1:4">
      <c r="A367" s="8"/>
      <c r="B367" s="3"/>
      <c r="C367" s="3" t="s">
        <v>100</v>
      </c>
      <c r="D367" s="9">
        <v>0</v>
      </c>
    </row>
    <row r="368" spans="1:4">
      <c r="A368" s="8"/>
      <c r="B368" s="3"/>
      <c r="C368" s="3" t="s">
        <v>100</v>
      </c>
      <c r="D368" s="9">
        <v>0</v>
      </c>
    </row>
    <row r="369" spans="1:4">
      <c r="A369" s="8"/>
      <c r="B369" s="3"/>
      <c r="C369" s="3" t="s">
        <v>43</v>
      </c>
      <c r="D369" s="9">
        <v>0</v>
      </c>
    </row>
    <row r="370" spans="1:4" ht="14.25" thickBot="1">
      <c r="A370" s="21"/>
      <c r="B370" s="22"/>
      <c r="C370" s="22" t="s">
        <v>43</v>
      </c>
      <c r="D370" s="23">
        <v>0</v>
      </c>
    </row>
    <row r="371" spans="1:4">
      <c r="A371" s="6"/>
      <c r="B371" s="34">
        <v>29</v>
      </c>
      <c r="C371" s="7" t="s">
        <v>185</v>
      </c>
      <c r="D371" s="19">
        <v>0</v>
      </c>
    </row>
    <row r="372" spans="1:4" ht="14.25" thickBot="1">
      <c r="A372" s="21"/>
      <c r="B372" s="22"/>
      <c r="C372" s="22" t="s">
        <v>185</v>
      </c>
      <c r="D372" s="23">
        <v>0</v>
      </c>
    </row>
    <row r="373" spans="1:4">
      <c r="A373" s="6">
        <v>5</v>
      </c>
      <c r="B373" s="32">
        <v>4</v>
      </c>
      <c r="C373" s="7" t="s">
        <v>4</v>
      </c>
      <c r="D373" s="19">
        <v>0</v>
      </c>
    </row>
    <row r="374" spans="1:4">
      <c r="A374" s="8"/>
      <c r="B374" s="3"/>
      <c r="C374" s="3" t="s">
        <v>5</v>
      </c>
      <c r="D374" s="9">
        <v>0</v>
      </c>
    </row>
    <row r="375" spans="1:4">
      <c r="A375" s="8"/>
      <c r="B375" s="3"/>
      <c r="C375" s="3" t="s">
        <v>12</v>
      </c>
      <c r="D375" s="9">
        <v>555100</v>
      </c>
    </row>
    <row r="376" spans="1:4">
      <c r="A376" s="8"/>
      <c r="B376" s="3"/>
      <c r="C376" s="3" t="s">
        <v>15</v>
      </c>
      <c r="D376" s="9">
        <v>0</v>
      </c>
    </row>
    <row r="377" spans="1:4">
      <c r="A377" s="8"/>
      <c r="B377" s="3"/>
      <c r="C377" s="3" t="s">
        <v>15</v>
      </c>
      <c r="D377" s="9">
        <v>0</v>
      </c>
    </row>
    <row r="378" spans="1:4">
      <c r="A378" s="8"/>
      <c r="B378" s="3"/>
      <c r="C378" s="3" t="s">
        <v>144</v>
      </c>
      <c r="D378" s="9">
        <v>0</v>
      </c>
    </row>
    <row r="379" spans="1:4">
      <c r="A379" s="8"/>
      <c r="B379" s="3"/>
      <c r="C379" s="3" t="s">
        <v>43</v>
      </c>
      <c r="D379" s="9">
        <v>0</v>
      </c>
    </row>
    <row r="380" spans="1:4" ht="14.25" thickBot="1">
      <c r="A380" s="10"/>
      <c r="B380" s="11"/>
      <c r="C380" s="11" t="s">
        <v>43</v>
      </c>
      <c r="D380" s="12">
        <v>0</v>
      </c>
    </row>
    <row r="381" spans="1:4">
      <c r="A381" s="13"/>
      <c r="B381" s="35">
        <v>5</v>
      </c>
      <c r="C381" s="14" t="s">
        <v>4</v>
      </c>
      <c r="D381" s="15">
        <v>5550</v>
      </c>
    </row>
    <row r="382" spans="1:4">
      <c r="A382" s="8"/>
      <c r="B382" s="3"/>
      <c r="C382" s="3" t="s">
        <v>5</v>
      </c>
      <c r="D382" s="9">
        <v>0</v>
      </c>
    </row>
    <row r="383" spans="1:4">
      <c r="A383" s="8"/>
      <c r="B383" s="3"/>
      <c r="C383" s="3" t="s">
        <v>12</v>
      </c>
      <c r="D383" s="9">
        <v>328480</v>
      </c>
    </row>
    <row r="384" spans="1:4">
      <c r="A384" s="8"/>
      <c r="B384" s="3"/>
      <c r="C384" s="3" t="s">
        <v>100</v>
      </c>
      <c r="D384" s="9">
        <v>0</v>
      </c>
    </row>
    <row r="385" spans="1:4">
      <c r="A385" s="8"/>
      <c r="B385" s="3"/>
      <c r="C385" s="3" t="s">
        <v>100</v>
      </c>
      <c r="D385" s="9">
        <v>0</v>
      </c>
    </row>
    <row r="386" spans="1:4">
      <c r="A386" s="8"/>
      <c r="B386" s="3"/>
      <c r="C386" s="3" t="s">
        <v>144</v>
      </c>
      <c r="D386" s="9">
        <v>0</v>
      </c>
    </row>
    <row r="387" spans="1:4">
      <c r="A387" s="8"/>
      <c r="B387" s="3"/>
      <c r="C387" s="3" t="s">
        <v>43</v>
      </c>
      <c r="D387" s="9">
        <v>56500</v>
      </c>
    </row>
    <row r="388" spans="1:4" ht="14.25" thickBot="1">
      <c r="A388" s="10"/>
      <c r="B388" s="11"/>
      <c r="C388" s="11" t="s">
        <v>43</v>
      </c>
      <c r="D388" s="12">
        <v>0</v>
      </c>
    </row>
  </sheetData>
  <autoFilter ref="C1:C137">
    <filterColumn colId="0"/>
  </autoFilter>
  <sortState ref="A4:D126">
    <sortCondition ref="A2:A131"/>
  </sortState>
  <phoneticPr fontId="2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topLeftCell="A2" workbookViewId="0">
      <selection activeCell="K13" sqref="K13"/>
    </sheetView>
  </sheetViews>
  <sheetFormatPr defaultRowHeight="13.5"/>
  <cols>
    <col min="3" max="3" width="9.25" bestFit="1" customWidth="1"/>
    <col min="4" max="4" width="9" style="1"/>
    <col min="8" max="8" width="9.25" bestFit="1" customWidth="1"/>
  </cols>
  <sheetData>
    <row r="1" spans="1:9">
      <c r="A1" s="3" t="s">
        <v>38</v>
      </c>
      <c r="B1" s="3" t="s">
        <v>39</v>
      </c>
      <c r="C1" s="3" t="s">
        <v>47</v>
      </c>
      <c r="D1" s="30" t="s">
        <v>115</v>
      </c>
    </row>
    <row r="2" spans="1:9">
      <c r="A2" s="3">
        <v>1</v>
      </c>
      <c r="B2" s="5">
        <v>75250</v>
      </c>
      <c r="C2" s="40">
        <v>41147</v>
      </c>
      <c r="D2" s="3" t="s">
        <v>119</v>
      </c>
      <c r="F2" t="s">
        <v>40</v>
      </c>
      <c r="H2" s="29">
        <f>SUM(B2:B33)/29</f>
        <v>46839.65517241379</v>
      </c>
      <c r="I2" t="s">
        <v>41</v>
      </c>
    </row>
    <row r="3" spans="1:9">
      <c r="A3" s="3">
        <v>2</v>
      </c>
      <c r="B3" s="5">
        <v>36750</v>
      </c>
      <c r="C3" s="40">
        <v>41147</v>
      </c>
      <c r="D3" s="3" t="s">
        <v>119</v>
      </c>
    </row>
    <row r="4" spans="1:9">
      <c r="A4" s="3">
        <v>3</v>
      </c>
      <c r="B4" s="5">
        <v>88500</v>
      </c>
      <c r="C4" s="40">
        <v>41154</v>
      </c>
      <c r="D4" s="3" t="s">
        <v>119</v>
      </c>
      <c r="F4" s="1" t="s">
        <v>60</v>
      </c>
      <c r="G4" s="1" t="s">
        <v>61</v>
      </c>
      <c r="I4" s="1" t="s">
        <v>62</v>
      </c>
    </row>
    <row r="5" spans="1:9">
      <c r="A5" s="3">
        <v>4</v>
      </c>
      <c r="B5" s="5">
        <v>106500</v>
      </c>
      <c r="C5" s="40">
        <v>41154</v>
      </c>
      <c r="D5" s="3" t="s">
        <v>119</v>
      </c>
      <c r="F5">
        <f>プラン成績!H40</f>
        <v>86</v>
      </c>
      <c r="G5">
        <v>29</v>
      </c>
      <c r="I5" s="41">
        <f>G5/F5</f>
        <v>0.33720930232558138</v>
      </c>
    </row>
    <row r="6" spans="1:9">
      <c r="A6" s="3">
        <v>5</v>
      </c>
      <c r="B6" s="5">
        <v>57500</v>
      </c>
      <c r="C6" s="40">
        <v>41161</v>
      </c>
      <c r="D6" s="3" t="s">
        <v>127</v>
      </c>
    </row>
    <row r="7" spans="1:9">
      <c r="A7" s="3">
        <v>6</v>
      </c>
      <c r="B7" s="5">
        <v>27360</v>
      </c>
      <c r="C7" s="40">
        <v>41175</v>
      </c>
      <c r="D7" s="3" t="s">
        <v>127</v>
      </c>
    </row>
    <row r="8" spans="1:9">
      <c r="A8" s="3">
        <v>7</v>
      </c>
      <c r="B8" s="5">
        <v>104000</v>
      </c>
      <c r="C8" s="40">
        <v>41175</v>
      </c>
      <c r="D8" s="3" t="s">
        <v>127</v>
      </c>
    </row>
    <row r="9" spans="1:9">
      <c r="A9" s="3">
        <v>8</v>
      </c>
      <c r="B9" s="5">
        <v>6600</v>
      </c>
      <c r="C9" s="40">
        <v>41182</v>
      </c>
      <c r="D9" s="3" t="s">
        <v>127</v>
      </c>
    </row>
    <row r="10" spans="1:9">
      <c r="A10" s="3">
        <v>9</v>
      </c>
      <c r="B10" s="5">
        <v>7980</v>
      </c>
      <c r="C10" s="40">
        <v>41182</v>
      </c>
      <c r="D10" s="3" t="s">
        <v>127</v>
      </c>
    </row>
    <row r="11" spans="1:9">
      <c r="A11" s="3">
        <v>10</v>
      </c>
      <c r="B11" s="5">
        <v>55080</v>
      </c>
      <c r="C11" s="40">
        <v>41203</v>
      </c>
      <c r="D11" s="3" t="s">
        <v>130</v>
      </c>
    </row>
    <row r="12" spans="1:9">
      <c r="A12" s="3">
        <v>11</v>
      </c>
      <c r="B12" s="5">
        <v>33870</v>
      </c>
      <c r="C12" s="40">
        <v>41203</v>
      </c>
      <c r="D12" s="3" t="s">
        <v>130</v>
      </c>
    </row>
    <row r="13" spans="1:9">
      <c r="A13" s="3">
        <v>12</v>
      </c>
      <c r="B13" s="5">
        <v>17800</v>
      </c>
      <c r="C13" s="40">
        <v>41210</v>
      </c>
      <c r="D13" s="3" t="s">
        <v>130</v>
      </c>
    </row>
    <row r="14" spans="1:9">
      <c r="A14" s="3">
        <v>13</v>
      </c>
      <c r="B14" s="5">
        <v>19200</v>
      </c>
      <c r="C14" s="40">
        <v>41217</v>
      </c>
      <c r="D14" s="3" t="s">
        <v>130</v>
      </c>
    </row>
    <row r="15" spans="1:9">
      <c r="A15" s="30">
        <v>14</v>
      </c>
      <c r="B15" s="31">
        <v>24000</v>
      </c>
      <c r="C15" s="40">
        <v>41231</v>
      </c>
      <c r="D15" s="3" t="s">
        <v>130</v>
      </c>
    </row>
    <row r="16" spans="1:9">
      <c r="A16" s="30">
        <v>15</v>
      </c>
      <c r="B16" s="31">
        <v>23860</v>
      </c>
      <c r="C16" s="40">
        <v>41245</v>
      </c>
      <c r="D16" s="3" t="s">
        <v>126</v>
      </c>
    </row>
    <row r="17" spans="1:4">
      <c r="A17" s="30">
        <v>16</v>
      </c>
      <c r="B17" s="31">
        <v>59230</v>
      </c>
      <c r="C17" s="40">
        <v>41266</v>
      </c>
      <c r="D17" s="3" t="s">
        <v>126</v>
      </c>
    </row>
    <row r="18" spans="1:4">
      <c r="A18" s="30">
        <v>17</v>
      </c>
      <c r="B18" s="31">
        <v>55040</v>
      </c>
      <c r="C18" s="40">
        <v>41287</v>
      </c>
      <c r="D18" s="3" t="s">
        <v>127</v>
      </c>
    </row>
    <row r="19" spans="1:4">
      <c r="A19" s="30">
        <v>18</v>
      </c>
      <c r="B19" s="31">
        <v>26040</v>
      </c>
      <c r="C19" s="40">
        <v>41287</v>
      </c>
      <c r="D19" s="3" t="s">
        <v>127</v>
      </c>
    </row>
    <row r="20" spans="1:4">
      <c r="A20" s="30">
        <v>19</v>
      </c>
      <c r="B20" s="31">
        <v>8060</v>
      </c>
      <c r="C20" s="40">
        <v>41301</v>
      </c>
      <c r="D20" s="3" t="s">
        <v>130</v>
      </c>
    </row>
    <row r="21" spans="1:4">
      <c r="A21" s="30">
        <v>20</v>
      </c>
      <c r="B21" s="31">
        <v>12570</v>
      </c>
      <c r="C21" s="40">
        <v>41322</v>
      </c>
      <c r="D21" s="3" t="s">
        <v>130</v>
      </c>
    </row>
    <row r="22" spans="1:4">
      <c r="A22" s="30">
        <v>21</v>
      </c>
      <c r="B22" s="31">
        <v>8480</v>
      </c>
      <c r="C22" s="40">
        <v>41329</v>
      </c>
      <c r="D22" s="3" t="s">
        <v>127</v>
      </c>
    </row>
    <row r="23" spans="1:4">
      <c r="A23" s="30">
        <v>22</v>
      </c>
      <c r="B23" s="31">
        <v>40100</v>
      </c>
      <c r="C23" s="40">
        <v>41336</v>
      </c>
      <c r="D23" s="3" t="s">
        <v>127</v>
      </c>
    </row>
    <row r="24" spans="1:4">
      <c r="A24" s="30">
        <v>23</v>
      </c>
      <c r="B24" s="31">
        <v>153950</v>
      </c>
      <c r="C24" s="40">
        <v>41336</v>
      </c>
      <c r="D24" s="3" t="s">
        <v>127</v>
      </c>
    </row>
    <row r="25" spans="1:4">
      <c r="A25" s="30">
        <v>24</v>
      </c>
      <c r="B25" s="31">
        <v>12900</v>
      </c>
      <c r="C25" s="40">
        <v>41343</v>
      </c>
      <c r="D25" s="3" t="s">
        <v>127</v>
      </c>
    </row>
    <row r="26" spans="1:4">
      <c r="A26" s="30">
        <v>25</v>
      </c>
      <c r="B26" s="31">
        <v>68320</v>
      </c>
      <c r="C26" s="40">
        <v>41357</v>
      </c>
      <c r="D26" s="3" t="s">
        <v>127</v>
      </c>
    </row>
    <row r="27" spans="1:4">
      <c r="A27" s="30">
        <v>26</v>
      </c>
      <c r="B27" s="31">
        <v>39800</v>
      </c>
      <c r="C27" s="40">
        <v>41357</v>
      </c>
      <c r="D27" s="3" t="s">
        <v>127</v>
      </c>
    </row>
    <row r="28" spans="1:4">
      <c r="A28" s="30">
        <v>27</v>
      </c>
      <c r="B28" s="31">
        <v>64000</v>
      </c>
      <c r="C28" s="40">
        <v>41371</v>
      </c>
      <c r="D28" s="3" t="s">
        <v>127</v>
      </c>
    </row>
    <row r="29" spans="1:4">
      <c r="A29" s="30">
        <v>28</v>
      </c>
      <c r="B29" s="31">
        <v>113100</v>
      </c>
      <c r="C29" s="40">
        <v>41371</v>
      </c>
      <c r="D29" s="3" t="s">
        <v>127</v>
      </c>
    </row>
    <row r="30" spans="1:4">
      <c r="A30" s="30">
        <v>29</v>
      </c>
      <c r="B30" s="31">
        <v>0</v>
      </c>
      <c r="C30" s="40">
        <v>41378</v>
      </c>
      <c r="D30" s="3" t="s">
        <v>127</v>
      </c>
    </row>
    <row r="31" spans="1:4">
      <c r="A31" s="30">
        <v>30</v>
      </c>
      <c r="B31" s="31">
        <v>0</v>
      </c>
      <c r="C31" s="40">
        <v>41378</v>
      </c>
      <c r="D31" s="3" t="s">
        <v>127</v>
      </c>
    </row>
    <row r="32" spans="1:4">
      <c r="A32" s="30">
        <v>31</v>
      </c>
      <c r="B32" s="31">
        <v>12510</v>
      </c>
      <c r="C32" s="40">
        <v>41385</v>
      </c>
      <c r="D32" s="3" t="s">
        <v>130</v>
      </c>
    </row>
    <row r="33" spans="1:4">
      <c r="A33" s="30">
        <v>32</v>
      </c>
      <c r="B33" s="31">
        <v>0</v>
      </c>
      <c r="C33" s="40">
        <v>41385</v>
      </c>
      <c r="D33" s="3" t="s">
        <v>130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H17" sqref="H17"/>
    </sheetView>
  </sheetViews>
  <sheetFormatPr defaultRowHeight="13.5"/>
  <cols>
    <col min="2" max="3" width="9.25" bestFit="1" customWidth="1"/>
    <col min="4" max="4" width="9" style="1"/>
    <col min="8" max="8" width="9.25" bestFit="1" customWidth="1"/>
  </cols>
  <sheetData>
    <row r="1" spans="1:9">
      <c r="A1" t="s">
        <v>19</v>
      </c>
    </row>
    <row r="2" spans="1:9">
      <c r="A2" s="3" t="s">
        <v>38</v>
      </c>
      <c r="B2" s="3" t="s">
        <v>39</v>
      </c>
      <c r="C2" s="3" t="s">
        <v>47</v>
      </c>
      <c r="D2" s="30" t="s">
        <v>115</v>
      </c>
    </row>
    <row r="3" spans="1:9">
      <c r="A3" s="3">
        <v>1</v>
      </c>
      <c r="B3" s="5">
        <v>36420</v>
      </c>
      <c r="C3" s="40">
        <v>41140</v>
      </c>
      <c r="D3" s="3" t="s">
        <v>119</v>
      </c>
      <c r="F3" t="s">
        <v>40</v>
      </c>
      <c r="H3" s="29">
        <f>SUM(B3:B11)/9</f>
        <v>160164.44444444444</v>
      </c>
      <c r="I3" t="s">
        <v>41</v>
      </c>
    </row>
    <row r="4" spans="1:9">
      <c r="A4" s="3">
        <v>2</v>
      </c>
      <c r="B4" s="5">
        <v>53700</v>
      </c>
      <c r="C4" s="40">
        <v>41175</v>
      </c>
      <c r="D4" s="3" t="s">
        <v>126</v>
      </c>
    </row>
    <row r="5" spans="1:9">
      <c r="A5" s="3">
        <v>3</v>
      </c>
      <c r="B5" s="5">
        <v>20880</v>
      </c>
      <c r="C5" s="40">
        <v>41175</v>
      </c>
      <c r="D5" s="3" t="s">
        <v>126</v>
      </c>
      <c r="F5" s="1" t="s">
        <v>60</v>
      </c>
      <c r="G5" s="1" t="s">
        <v>61</v>
      </c>
      <c r="I5" s="1" t="s">
        <v>62</v>
      </c>
    </row>
    <row r="6" spans="1:9">
      <c r="A6" s="30">
        <v>4</v>
      </c>
      <c r="B6" s="31">
        <v>19980</v>
      </c>
      <c r="C6" s="40">
        <v>41252</v>
      </c>
      <c r="D6" s="3" t="s">
        <v>116</v>
      </c>
      <c r="F6">
        <f>プラン成績!H40</f>
        <v>86</v>
      </c>
      <c r="G6">
        <v>9</v>
      </c>
      <c r="I6" s="41">
        <f>G6/F6</f>
        <v>0.10465116279069768</v>
      </c>
    </row>
    <row r="7" spans="1:9">
      <c r="A7" s="30">
        <v>5</v>
      </c>
      <c r="B7" s="31">
        <v>6960</v>
      </c>
      <c r="C7" s="40">
        <v>41259</v>
      </c>
      <c r="D7" s="3" t="s">
        <v>116</v>
      </c>
    </row>
    <row r="8" spans="1:9">
      <c r="A8" s="30">
        <v>6</v>
      </c>
      <c r="B8" s="31">
        <v>115840</v>
      </c>
      <c r="C8" s="40">
        <v>41294</v>
      </c>
      <c r="D8" s="3" t="s">
        <v>116</v>
      </c>
    </row>
    <row r="9" spans="1:9">
      <c r="A9" s="30">
        <v>7</v>
      </c>
      <c r="B9" s="31">
        <v>68900</v>
      </c>
      <c r="C9" s="40">
        <v>41315</v>
      </c>
      <c r="D9" s="3" t="s">
        <v>149</v>
      </c>
    </row>
    <row r="10" spans="1:9">
      <c r="A10" s="30">
        <v>8</v>
      </c>
      <c r="B10" s="31">
        <v>1092200</v>
      </c>
      <c r="C10" s="40">
        <v>41357</v>
      </c>
      <c r="D10" s="3" t="s">
        <v>125</v>
      </c>
    </row>
    <row r="11" spans="1:9">
      <c r="A11" s="30">
        <v>9</v>
      </c>
      <c r="B11" s="31">
        <v>26600</v>
      </c>
      <c r="C11" s="40">
        <v>41364</v>
      </c>
      <c r="D11" s="3" t="s">
        <v>125</v>
      </c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D11" sqref="D11"/>
    </sheetView>
  </sheetViews>
  <sheetFormatPr defaultRowHeight="13.5"/>
  <cols>
    <col min="4" max="4" width="9" style="1"/>
    <col min="8" max="8" width="9.25" bestFit="1" customWidth="1"/>
  </cols>
  <sheetData>
    <row r="1" spans="1:9">
      <c r="A1" s="3" t="s">
        <v>38</v>
      </c>
      <c r="B1" s="3" t="s">
        <v>39</v>
      </c>
      <c r="C1" s="3" t="s">
        <v>47</v>
      </c>
      <c r="D1" s="30" t="s">
        <v>122</v>
      </c>
    </row>
    <row r="2" spans="1:9">
      <c r="A2" s="3">
        <v>1</v>
      </c>
      <c r="B2" s="5">
        <v>3023100</v>
      </c>
      <c r="C2" s="40">
        <v>41119</v>
      </c>
      <c r="D2" s="3" t="s">
        <v>121</v>
      </c>
      <c r="F2" t="s">
        <v>40</v>
      </c>
      <c r="H2" s="29">
        <f>SUM(B2:B10)/9</f>
        <v>466523.33333333331</v>
      </c>
      <c r="I2" t="s">
        <v>41</v>
      </c>
    </row>
    <row r="3" spans="1:9">
      <c r="A3" s="3">
        <v>2</v>
      </c>
      <c r="B3" s="5">
        <v>70000</v>
      </c>
      <c r="C3" s="40">
        <v>41119</v>
      </c>
      <c r="D3" s="3" t="s">
        <v>121</v>
      </c>
    </row>
    <row r="4" spans="1:9">
      <c r="A4" s="3">
        <v>3</v>
      </c>
      <c r="B4" s="5">
        <v>666700</v>
      </c>
      <c r="C4" s="40">
        <v>41126</v>
      </c>
      <c r="D4" s="3" t="s">
        <v>121</v>
      </c>
      <c r="F4" s="1" t="s">
        <v>60</v>
      </c>
      <c r="G4" s="1" t="s">
        <v>61</v>
      </c>
      <c r="I4" s="1" t="s">
        <v>62</v>
      </c>
    </row>
    <row r="5" spans="1:9">
      <c r="A5" s="3">
        <v>4</v>
      </c>
      <c r="B5" s="5">
        <v>21760</v>
      </c>
      <c r="C5" s="40">
        <v>41133</v>
      </c>
      <c r="D5" s="3" t="s">
        <v>121</v>
      </c>
      <c r="F5">
        <f>プラン成績!H40</f>
        <v>86</v>
      </c>
      <c r="G5">
        <v>9</v>
      </c>
      <c r="I5" s="41">
        <f>G5/F5</f>
        <v>0.10465116279069768</v>
      </c>
    </row>
    <row r="6" spans="1:9">
      <c r="A6" s="3">
        <v>5</v>
      </c>
      <c r="B6" s="5">
        <v>115050</v>
      </c>
      <c r="C6" s="40">
        <v>41196</v>
      </c>
      <c r="D6" s="3" t="s">
        <v>124</v>
      </c>
    </row>
    <row r="7" spans="1:9">
      <c r="A7" s="3">
        <v>6</v>
      </c>
      <c r="B7" s="5">
        <v>55250</v>
      </c>
      <c r="C7" s="40">
        <v>41196</v>
      </c>
      <c r="D7" s="3" t="s">
        <v>124</v>
      </c>
    </row>
    <row r="8" spans="1:9">
      <c r="A8" s="3">
        <v>7</v>
      </c>
      <c r="B8" s="5">
        <v>150000</v>
      </c>
      <c r="C8" s="40">
        <v>41203</v>
      </c>
      <c r="D8" s="3" t="s">
        <v>124</v>
      </c>
    </row>
    <row r="9" spans="1:9">
      <c r="A9" s="3">
        <v>8</v>
      </c>
      <c r="B9" s="5">
        <v>78950</v>
      </c>
      <c r="C9" s="40">
        <v>41203</v>
      </c>
      <c r="D9" s="3" t="s">
        <v>124</v>
      </c>
    </row>
    <row r="10" spans="1:9">
      <c r="A10" s="3">
        <v>9</v>
      </c>
      <c r="B10" s="5">
        <v>17900</v>
      </c>
      <c r="C10" s="40">
        <v>41217</v>
      </c>
      <c r="D10" s="3" t="s">
        <v>131</v>
      </c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4" sqref="D4"/>
    </sheetView>
  </sheetViews>
  <sheetFormatPr defaultRowHeight="13.5"/>
  <cols>
    <col min="4" max="4" width="9" style="1"/>
  </cols>
  <sheetData>
    <row r="1" spans="1:9">
      <c r="A1" s="3" t="s">
        <v>38</v>
      </c>
      <c r="B1" s="3" t="s">
        <v>39</v>
      </c>
      <c r="C1" s="3" t="s">
        <v>47</v>
      </c>
      <c r="D1" s="30" t="s">
        <v>122</v>
      </c>
    </row>
    <row r="2" spans="1:9">
      <c r="A2" s="3">
        <v>1</v>
      </c>
      <c r="B2" s="5">
        <v>48000</v>
      </c>
      <c r="C2" s="40">
        <v>41125</v>
      </c>
      <c r="D2" s="3" t="s">
        <v>123</v>
      </c>
      <c r="F2" t="s">
        <v>40</v>
      </c>
      <c r="H2" s="29">
        <f>SUM(B2:B3)/2</f>
        <v>31500</v>
      </c>
      <c r="I2" t="s">
        <v>41</v>
      </c>
    </row>
    <row r="3" spans="1:9">
      <c r="A3" s="3">
        <v>2</v>
      </c>
      <c r="B3" s="5">
        <v>15000</v>
      </c>
      <c r="C3" s="40">
        <v>41132</v>
      </c>
      <c r="D3" s="3" t="s">
        <v>121</v>
      </c>
    </row>
    <row r="4" spans="1:9">
      <c r="F4" s="1" t="s">
        <v>60</v>
      </c>
      <c r="G4" s="1" t="s">
        <v>61</v>
      </c>
      <c r="I4" s="1" t="s">
        <v>62</v>
      </c>
    </row>
    <row r="5" spans="1:9">
      <c r="F5">
        <f>プラン成績!H40</f>
        <v>86</v>
      </c>
      <c r="G5">
        <v>2</v>
      </c>
      <c r="I5" s="41">
        <f>G5/F5</f>
        <v>2.3255813953488372E-2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9" sqref="D9"/>
    </sheetView>
  </sheetViews>
  <sheetFormatPr defaultRowHeight="13.5"/>
  <cols>
    <col min="4" max="4" width="9" style="1"/>
  </cols>
  <sheetData>
    <row r="1" spans="1:9">
      <c r="A1" s="4" t="s">
        <v>38</v>
      </c>
      <c r="B1" s="4" t="s">
        <v>39</v>
      </c>
      <c r="C1" s="3" t="s">
        <v>47</v>
      </c>
      <c r="D1" s="3" t="s">
        <v>122</v>
      </c>
    </row>
    <row r="2" spans="1:9">
      <c r="A2" s="4">
        <v>1</v>
      </c>
      <c r="B2" s="5">
        <v>45900</v>
      </c>
      <c r="C2" s="40">
        <v>41147</v>
      </c>
      <c r="D2" s="3" t="s">
        <v>123</v>
      </c>
      <c r="F2" t="s">
        <v>40</v>
      </c>
      <c r="H2" s="29">
        <f>SUM(B2)</f>
        <v>45900</v>
      </c>
      <c r="I2" t="s">
        <v>41</v>
      </c>
    </row>
    <row r="4" spans="1:9">
      <c r="F4" s="1" t="s">
        <v>60</v>
      </c>
      <c r="G4" s="1" t="s">
        <v>61</v>
      </c>
      <c r="I4" s="1" t="s">
        <v>62</v>
      </c>
    </row>
    <row r="5" spans="1:9">
      <c r="F5">
        <f>プラン成績!H40</f>
        <v>86</v>
      </c>
      <c r="G5">
        <v>1</v>
      </c>
      <c r="I5" s="41">
        <f>G5/F5</f>
        <v>1.1627906976744186E-2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E10" sqref="E10"/>
    </sheetView>
  </sheetViews>
  <sheetFormatPr defaultRowHeight="13.5"/>
  <cols>
    <col min="4" max="4" width="9" style="1"/>
  </cols>
  <sheetData>
    <row r="1" spans="1:9">
      <c r="A1" s="3" t="s">
        <v>38</v>
      </c>
      <c r="B1" s="3" t="s">
        <v>39</v>
      </c>
      <c r="C1" s="3" t="s">
        <v>47</v>
      </c>
      <c r="D1" s="30" t="s">
        <v>122</v>
      </c>
    </row>
    <row r="2" spans="1:9">
      <c r="A2" s="3">
        <v>1</v>
      </c>
      <c r="B2" s="5">
        <v>130000</v>
      </c>
      <c r="C2" s="40">
        <v>41119</v>
      </c>
      <c r="D2" s="3" t="s">
        <v>123</v>
      </c>
      <c r="F2" t="s">
        <v>40</v>
      </c>
      <c r="H2" s="29">
        <f>SUM(B2:B4)/3</f>
        <v>82793.333333333328</v>
      </c>
      <c r="I2" t="s">
        <v>41</v>
      </c>
    </row>
    <row r="3" spans="1:9">
      <c r="A3" s="3">
        <v>2</v>
      </c>
      <c r="B3" s="5">
        <v>60240</v>
      </c>
      <c r="C3" s="40">
        <v>41119</v>
      </c>
      <c r="D3" s="3" t="s">
        <v>123</v>
      </c>
    </row>
    <row r="4" spans="1:9">
      <c r="A4" s="3">
        <v>3</v>
      </c>
      <c r="B4" s="5">
        <v>58140</v>
      </c>
      <c r="C4" s="40">
        <v>41119</v>
      </c>
      <c r="D4" s="3" t="s">
        <v>123</v>
      </c>
      <c r="F4" s="1" t="s">
        <v>60</v>
      </c>
      <c r="G4" s="1" t="s">
        <v>61</v>
      </c>
      <c r="I4" s="1" t="s">
        <v>62</v>
      </c>
    </row>
    <row r="5" spans="1:9">
      <c r="F5">
        <f>プラン成績!H40</f>
        <v>86</v>
      </c>
      <c r="G5">
        <v>3</v>
      </c>
      <c r="I5" s="41">
        <f>G5/F5</f>
        <v>3.4883720930232558E-2</v>
      </c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C5" sqref="C5"/>
    </sheetView>
  </sheetViews>
  <sheetFormatPr defaultRowHeight="13.5"/>
  <cols>
    <col min="3" max="3" width="9.25" bestFit="1" customWidth="1"/>
    <col min="4" max="4" width="9" style="1"/>
  </cols>
  <sheetData>
    <row r="1" spans="1:9">
      <c r="A1" s="3" t="s">
        <v>38</v>
      </c>
      <c r="B1" s="3" t="s">
        <v>39</v>
      </c>
      <c r="C1" s="3" t="s">
        <v>47</v>
      </c>
      <c r="D1" s="30" t="s">
        <v>122</v>
      </c>
    </row>
    <row r="2" spans="1:9">
      <c r="A2" s="3">
        <v>1</v>
      </c>
      <c r="B2" s="5">
        <v>145140</v>
      </c>
      <c r="C2" s="40">
        <v>41133</v>
      </c>
      <c r="D2" s="3" t="s">
        <v>124</v>
      </c>
      <c r="F2" t="s">
        <v>40</v>
      </c>
      <c r="H2" s="29">
        <f>SUM(B2:B4)/3</f>
        <v>184000</v>
      </c>
      <c r="I2" t="s">
        <v>41</v>
      </c>
    </row>
    <row r="3" spans="1:9">
      <c r="A3" s="3">
        <v>2</v>
      </c>
      <c r="B3" s="5">
        <v>334110</v>
      </c>
      <c r="C3" s="40">
        <v>41133</v>
      </c>
      <c r="D3" s="3" t="s">
        <v>124</v>
      </c>
    </row>
    <row r="4" spans="1:9">
      <c r="A4" s="3">
        <v>3</v>
      </c>
      <c r="B4" s="5">
        <v>72750</v>
      </c>
      <c r="C4" s="40">
        <v>41266</v>
      </c>
      <c r="D4" s="3" t="s">
        <v>128</v>
      </c>
      <c r="F4" s="1" t="s">
        <v>60</v>
      </c>
      <c r="G4" s="1" t="s">
        <v>61</v>
      </c>
      <c r="I4" s="1" t="s">
        <v>62</v>
      </c>
    </row>
    <row r="5" spans="1:9">
      <c r="F5">
        <f>プラン成績!H40</f>
        <v>86</v>
      </c>
      <c r="G5">
        <v>3</v>
      </c>
      <c r="I5" s="41">
        <f>G5/F5</f>
        <v>3.4883720930232558E-2</v>
      </c>
    </row>
  </sheetData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D7" sqref="D7"/>
    </sheetView>
  </sheetViews>
  <sheetFormatPr defaultRowHeight="13.5"/>
  <cols>
    <col min="2" max="3" width="9.25" bestFit="1" customWidth="1"/>
    <col min="4" max="4" width="9" style="1"/>
    <col min="8" max="8" width="9.25" bestFit="1" customWidth="1"/>
  </cols>
  <sheetData>
    <row r="1" spans="1:9">
      <c r="A1" s="3" t="s">
        <v>38</v>
      </c>
      <c r="B1" s="3" t="s">
        <v>39</v>
      </c>
      <c r="C1" s="3" t="s">
        <v>47</v>
      </c>
      <c r="D1" s="30" t="s">
        <v>122</v>
      </c>
    </row>
    <row r="2" spans="1:9">
      <c r="A2" s="3">
        <v>1</v>
      </c>
      <c r="B2" s="65">
        <v>783600</v>
      </c>
      <c r="C2" s="40">
        <v>41169</v>
      </c>
      <c r="D2" s="3" t="s">
        <v>125</v>
      </c>
      <c r="F2" t="s">
        <v>40</v>
      </c>
      <c r="H2" s="29">
        <f>SUM(B2:B6)/5</f>
        <v>705144</v>
      </c>
      <c r="I2" t="s">
        <v>41</v>
      </c>
    </row>
    <row r="3" spans="1:9">
      <c r="A3" s="3">
        <v>2</v>
      </c>
      <c r="B3" s="65">
        <v>487920</v>
      </c>
      <c r="C3" s="40">
        <v>41174</v>
      </c>
      <c r="D3" s="3" t="s">
        <v>125</v>
      </c>
    </row>
    <row r="4" spans="1:9">
      <c r="A4" s="3">
        <v>3</v>
      </c>
      <c r="B4" s="65">
        <v>1868400</v>
      </c>
      <c r="C4" s="40">
        <v>41175</v>
      </c>
      <c r="D4" s="3" t="s">
        <v>128</v>
      </c>
      <c r="F4" s="1" t="s">
        <v>60</v>
      </c>
      <c r="G4" s="1" t="s">
        <v>61</v>
      </c>
      <c r="I4" s="1" t="s">
        <v>62</v>
      </c>
    </row>
    <row r="5" spans="1:9">
      <c r="A5" s="30">
        <v>4</v>
      </c>
      <c r="B5" s="65">
        <v>141500</v>
      </c>
      <c r="C5" s="40">
        <v>41244</v>
      </c>
      <c r="D5" s="3" t="s">
        <v>125</v>
      </c>
      <c r="F5">
        <f>プラン成績!H40</f>
        <v>86</v>
      </c>
      <c r="G5">
        <v>5</v>
      </c>
      <c r="I5" s="41">
        <f>G5/F5</f>
        <v>5.8139534883720929E-2</v>
      </c>
    </row>
    <row r="6" spans="1:9">
      <c r="A6" s="30">
        <v>5</v>
      </c>
      <c r="B6" s="66">
        <v>244300</v>
      </c>
      <c r="C6" s="40">
        <v>41245</v>
      </c>
      <c r="D6" s="3" t="s">
        <v>125</v>
      </c>
    </row>
  </sheetData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F15" sqref="F15"/>
    </sheetView>
  </sheetViews>
  <sheetFormatPr defaultRowHeight="13.5"/>
  <cols>
    <col min="4" max="4" width="9" style="1"/>
  </cols>
  <sheetData>
    <row r="1" spans="1:9">
      <c r="A1" s="3" t="s">
        <v>38</v>
      </c>
      <c r="B1" s="3" t="s">
        <v>39</v>
      </c>
      <c r="C1" s="3" t="s">
        <v>47</v>
      </c>
      <c r="D1" s="30" t="s">
        <v>122</v>
      </c>
    </row>
    <row r="2" spans="1:9">
      <c r="A2" s="3">
        <v>1</v>
      </c>
      <c r="B2" s="5">
        <v>20040</v>
      </c>
      <c r="C2" s="40">
        <v>41147</v>
      </c>
      <c r="D2" s="3" t="s">
        <v>124</v>
      </c>
      <c r="F2" t="s">
        <v>40</v>
      </c>
      <c r="H2" s="29">
        <f>SUM(B2)</f>
        <v>20040</v>
      </c>
      <c r="I2" t="s">
        <v>41</v>
      </c>
    </row>
    <row r="4" spans="1:9">
      <c r="F4" s="1" t="s">
        <v>60</v>
      </c>
      <c r="G4" s="1" t="s">
        <v>61</v>
      </c>
      <c r="I4" s="1" t="s">
        <v>62</v>
      </c>
    </row>
    <row r="5" spans="1:9">
      <c r="F5">
        <f>プラン成績!H40</f>
        <v>86</v>
      </c>
      <c r="G5">
        <v>1</v>
      </c>
      <c r="I5" s="41">
        <f>G5/F5</f>
        <v>1.1627906976744186E-2</v>
      </c>
    </row>
  </sheetData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D4" sqref="D4"/>
    </sheetView>
  </sheetViews>
  <sheetFormatPr defaultRowHeight="13.5"/>
  <cols>
    <col min="4" max="4" width="9" style="1"/>
    <col min="9" max="9" width="9.25" bestFit="1" customWidth="1"/>
  </cols>
  <sheetData>
    <row r="1" spans="1:10">
      <c r="A1" s="3" t="s">
        <v>38</v>
      </c>
      <c r="B1" s="3" t="s">
        <v>39</v>
      </c>
      <c r="C1" s="3" t="s">
        <v>47</v>
      </c>
      <c r="D1" s="30" t="s">
        <v>122</v>
      </c>
    </row>
    <row r="2" spans="1:10">
      <c r="A2" s="3">
        <v>1</v>
      </c>
      <c r="B2" s="5">
        <v>3059900</v>
      </c>
      <c r="C2" s="40">
        <v>41140</v>
      </c>
      <c r="D2" s="3" t="s">
        <v>124</v>
      </c>
      <c r="G2" t="s">
        <v>40</v>
      </c>
      <c r="I2" s="29">
        <f>SUM(B2:B3)/2</f>
        <v>2083300</v>
      </c>
      <c r="J2" t="s">
        <v>41</v>
      </c>
    </row>
    <row r="3" spans="1:10">
      <c r="A3" s="3">
        <v>2</v>
      </c>
      <c r="B3" s="5">
        <v>1106700</v>
      </c>
      <c r="C3" s="40">
        <v>41147</v>
      </c>
      <c r="D3" s="3" t="s">
        <v>123</v>
      </c>
    </row>
    <row r="4" spans="1:10">
      <c r="G4" s="1" t="s">
        <v>60</v>
      </c>
      <c r="H4" s="1" t="s">
        <v>61</v>
      </c>
      <c r="J4" s="1" t="s">
        <v>62</v>
      </c>
    </row>
    <row r="5" spans="1:10">
      <c r="G5">
        <f>プラン成績!H40</f>
        <v>86</v>
      </c>
      <c r="H5">
        <v>2</v>
      </c>
      <c r="J5" s="41">
        <f>H5/G5</f>
        <v>2.3255813953488372E-2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H23" sqref="H23"/>
    </sheetView>
  </sheetViews>
  <sheetFormatPr defaultRowHeight="13.5"/>
  <cols>
    <col min="1" max="1" width="9" style="1"/>
    <col min="3" max="3" width="9.25" bestFit="1" customWidth="1"/>
    <col min="4" max="4" width="9" style="1"/>
    <col min="8" max="8" width="9.25" bestFit="1" customWidth="1"/>
  </cols>
  <sheetData>
    <row r="1" spans="1:9">
      <c r="A1" s="3" t="s">
        <v>38</v>
      </c>
      <c r="B1" s="3" t="s">
        <v>39</v>
      </c>
      <c r="C1" s="3" t="s">
        <v>47</v>
      </c>
      <c r="D1" s="30" t="s">
        <v>115</v>
      </c>
    </row>
    <row r="2" spans="1:9">
      <c r="A2" s="3">
        <v>1</v>
      </c>
      <c r="B2" s="5">
        <v>16500</v>
      </c>
      <c r="C2" s="40">
        <v>41111</v>
      </c>
      <c r="D2" s="3" t="s">
        <v>117</v>
      </c>
      <c r="F2" t="s">
        <v>40</v>
      </c>
      <c r="H2" s="29">
        <f>SUM(B2:B31)/30</f>
        <v>48878.666666666664</v>
      </c>
      <c r="I2" t="s">
        <v>41</v>
      </c>
    </row>
    <row r="3" spans="1:9">
      <c r="A3" s="3">
        <v>2</v>
      </c>
      <c r="B3" s="5">
        <v>43900</v>
      </c>
      <c r="C3" s="40">
        <v>41118</v>
      </c>
      <c r="D3" s="3" t="s">
        <v>119</v>
      </c>
    </row>
    <row r="4" spans="1:9">
      <c r="A4" s="3">
        <v>3</v>
      </c>
      <c r="B4" s="5">
        <v>19300</v>
      </c>
      <c r="C4" s="40">
        <v>41125</v>
      </c>
      <c r="D4" s="3" t="s">
        <v>120</v>
      </c>
    </row>
    <row r="5" spans="1:9">
      <c r="A5" s="3">
        <v>4</v>
      </c>
      <c r="B5" s="5">
        <v>29360</v>
      </c>
      <c r="C5" s="40">
        <v>41132</v>
      </c>
      <c r="D5" s="3" t="s">
        <v>120</v>
      </c>
      <c r="F5" s="1" t="s">
        <v>60</v>
      </c>
      <c r="G5" s="1" t="s">
        <v>61</v>
      </c>
      <c r="I5" s="1" t="s">
        <v>62</v>
      </c>
    </row>
    <row r="6" spans="1:9">
      <c r="A6" s="3">
        <v>5</v>
      </c>
      <c r="B6" s="5">
        <v>15440</v>
      </c>
      <c r="C6" s="40">
        <v>41133</v>
      </c>
      <c r="D6" s="3" t="s">
        <v>119</v>
      </c>
      <c r="F6">
        <f>プラン成績!H40</f>
        <v>86</v>
      </c>
      <c r="G6">
        <v>30</v>
      </c>
      <c r="I6" s="41">
        <f>G6/F6</f>
        <v>0.34883720930232559</v>
      </c>
    </row>
    <row r="7" spans="1:9">
      <c r="A7" s="3">
        <v>6</v>
      </c>
      <c r="B7" s="5">
        <v>147750</v>
      </c>
      <c r="C7" s="40">
        <v>41161</v>
      </c>
      <c r="D7" s="3" t="s">
        <v>126</v>
      </c>
    </row>
    <row r="8" spans="1:9">
      <c r="A8" s="3">
        <v>7</v>
      </c>
      <c r="B8" s="5">
        <v>18100</v>
      </c>
      <c r="C8" s="40">
        <v>41532</v>
      </c>
      <c r="D8" s="3" t="s">
        <v>127</v>
      </c>
    </row>
    <row r="9" spans="1:9">
      <c r="A9" s="3">
        <v>8</v>
      </c>
      <c r="B9" s="5">
        <v>21000</v>
      </c>
      <c r="C9" s="40">
        <v>41168</v>
      </c>
      <c r="D9" s="3" t="s">
        <v>126</v>
      </c>
    </row>
    <row r="10" spans="1:9">
      <c r="A10" s="3">
        <v>9</v>
      </c>
      <c r="B10" s="5">
        <v>10200</v>
      </c>
      <c r="C10" s="40">
        <v>41174</v>
      </c>
      <c r="D10" s="3" t="s">
        <v>127</v>
      </c>
    </row>
    <row r="11" spans="1:9">
      <c r="A11" s="3">
        <v>10</v>
      </c>
      <c r="B11" s="5">
        <v>36810</v>
      </c>
      <c r="C11" s="40">
        <v>41181</v>
      </c>
      <c r="D11" s="3" t="s">
        <v>127</v>
      </c>
    </row>
    <row r="12" spans="1:9">
      <c r="A12" s="3">
        <v>11</v>
      </c>
      <c r="B12" s="5">
        <v>123000</v>
      </c>
      <c r="C12" s="40">
        <v>41209</v>
      </c>
      <c r="D12" s="3" t="s">
        <v>130</v>
      </c>
    </row>
    <row r="13" spans="1:9">
      <c r="A13" s="3">
        <v>12</v>
      </c>
      <c r="B13" s="5">
        <v>59850</v>
      </c>
      <c r="C13" s="40">
        <v>41210</v>
      </c>
      <c r="D13" s="3" t="s">
        <v>130</v>
      </c>
    </row>
    <row r="14" spans="1:9">
      <c r="A14" s="3">
        <v>13</v>
      </c>
      <c r="B14" s="5">
        <v>9200</v>
      </c>
      <c r="C14" s="40">
        <v>41216</v>
      </c>
      <c r="D14" s="3" t="s">
        <v>129</v>
      </c>
    </row>
    <row r="15" spans="1:9">
      <c r="A15" s="3">
        <v>14</v>
      </c>
      <c r="B15" s="5">
        <v>474700</v>
      </c>
      <c r="C15" s="40">
        <v>41223</v>
      </c>
      <c r="D15" s="3" t="s">
        <v>130</v>
      </c>
    </row>
    <row r="16" spans="1:9">
      <c r="A16" s="3">
        <v>15</v>
      </c>
      <c r="B16" s="31">
        <v>73200</v>
      </c>
      <c r="C16" s="40">
        <v>41224</v>
      </c>
      <c r="D16" s="3" t="s">
        <v>130</v>
      </c>
    </row>
    <row r="17" spans="1:4">
      <c r="A17" s="3">
        <v>16</v>
      </c>
      <c r="B17" s="31">
        <v>84600</v>
      </c>
      <c r="C17" s="40">
        <v>41258</v>
      </c>
      <c r="D17" s="3" t="s">
        <v>127</v>
      </c>
    </row>
    <row r="18" spans="1:4">
      <c r="A18" s="3">
        <v>17</v>
      </c>
      <c r="B18" s="31">
        <v>106650</v>
      </c>
      <c r="C18" s="40">
        <v>41259</v>
      </c>
      <c r="D18" s="3" t="s">
        <v>126</v>
      </c>
    </row>
    <row r="19" spans="1:4">
      <c r="A19" s="3">
        <v>18</v>
      </c>
      <c r="B19" s="31">
        <v>9100</v>
      </c>
      <c r="C19" s="40">
        <v>41266</v>
      </c>
      <c r="D19" s="3" t="s">
        <v>126</v>
      </c>
    </row>
    <row r="20" spans="1:4">
      <c r="A20" s="3">
        <v>19</v>
      </c>
      <c r="B20" s="31">
        <v>14100</v>
      </c>
      <c r="C20" s="40">
        <v>41279</v>
      </c>
      <c r="D20" s="3" t="s">
        <v>129</v>
      </c>
    </row>
    <row r="21" spans="1:4">
      <c r="A21" s="3">
        <v>20</v>
      </c>
      <c r="B21" s="31">
        <v>45900</v>
      </c>
      <c r="C21" s="40">
        <v>41280</v>
      </c>
      <c r="D21" s="3" t="s">
        <v>127</v>
      </c>
    </row>
    <row r="22" spans="1:4">
      <c r="A22" s="3">
        <v>21</v>
      </c>
      <c r="B22" s="31">
        <v>10300</v>
      </c>
      <c r="C22" s="40">
        <v>41301</v>
      </c>
      <c r="D22" s="3" t="s">
        <v>130</v>
      </c>
    </row>
    <row r="23" spans="1:4">
      <c r="A23" s="3">
        <v>22</v>
      </c>
      <c r="B23" s="31">
        <v>24000</v>
      </c>
      <c r="C23" s="40">
        <v>41307</v>
      </c>
      <c r="D23" s="3" t="s">
        <v>139</v>
      </c>
    </row>
    <row r="24" spans="1:4">
      <c r="A24" s="3">
        <v>23</v>
      </c>
      <c r="B24" s="31">
        <v>8400</v>
      </c>
      <c r="C24" s="40">
        <v>41308</v>
      </c>
      <c r="D24" s="3" t="s">
        <v>139</v>
      </c>
    </row>
    <row r="25" spans="1:4">
      <c r="A25" s="3">
        <v>24</v>
      </c>
      <c r="B25" s="31">
        <v>17550</v>
      </c>
      <c r="C25" s="40">
        <v>41321</v>
      </c>
      <c r="D25" s="3" t="s">
        <v>129</v>
      </c>
    </row>
    <row r="26" spans="1:4">
      <c r="A26" s="3">
        <v>25</v>
      </c>
      <c r="B26" s="31">
        <v>4700</v>
      </c>
      <c r="C26" s="40">
        <v>41322</v>
      </c>
      <c r="D26" s="3" t="s">
        <v>154</v>
      </c>
    </row>
    <row r="27" spans="1:4">
      <c r="A27" s="3">
        <v>26</v>
      </c>
      <c r="B27" s="31">
        <v>6900</v>
      </c>
      <c r="C27" s="40">
        <v>41329</v>
      </c>
      <c r="D27" s="3" t="s">
        <v>127</v>
      </c>
    </row>
    <row r="28" spans="1:4">
      <c r="A28" s="3">
        <v>27</v>
      </c>
      <c r="B28" s="31">
        <v>12900</v>
      </c>
      <c r="C28" s="40">
        <v>41356</v>
      </c>
      <c r="D28" s="3" t="s">
        <v>125</v>
      </c>
    </row>
    <row r="29" spans="1:4">
      <c r="A29" s="3">
        <v>28</v>
      </c>
      <c r="B29" s="31">
        <v>9750</v>
      </c>
      <c r="C29" s="40">
        <v>41357</v>
      </c>
      <c r="D29" s="3" t="s">
        <v>125</v>
      </c>
    </row>
    <row r="30" spans="1:4">
      <c r="A30" s="3">
        <v>29</v>
      </c>
      <c r="B30" s="31">
        <v>7700</v>
      </c>
      <c r="C30" s="40">
        <v>41377</v>
      </c>
      <c r="D30" s="3" t="s">
        <v>127</v>
      </c>
    </row>
    <row r="31" spans="1:4">
      <c r="A31" s="3">
        <v>30</v>
      </c>
      <c r="B31" s="31">
        <v>5500</v>
      </c>
      <c r="C31" s="40">
        <v>41399</v>
      </c>
      <c r="D31" s="3" t="s">
        <v>195</v>
      </c>
    </row>
  </sheetData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17" sqref="D17"/>
    </sheetView>
  </sheetViews>
  <sheetFormatPr defaultRowHeight="13.5"/>
  <cols>
    <col min="1" max="1" width="9" style="1"/>
    <col min="2" max="2" width="9" style="37"/>
    <col min="4" max="4" width="9" style="1"/>
  </cols>
  <sheetData>
    <row r="1" spans="1:9" s="1" customFormat="1">
      <c r="A1" s="3" t="s">
        <v>38</v>
      </c>
      <c r="B1" s="4" t="s">
        <v>39</v>
      </c>
      <c r="C1" s="3" t="s">
        <v>48</v>
      </c>
      <c r="D1" s="3" t="s">
        <v>122</v>
      </c>
    </row>
    <row r="2" spans="1:9">
      <c r="A2" s="3">
        <v>1</v>
      </c>
      <c r="B2" s="4">
        <v>31650</v>
      </c>
      <c r="C2" s="40">
        <v>41160</v>
      </c>
      <c r="D2" s="3" t="s">
        <v>125</v>
      </c>
      <c r="F2" t="s">
        <v>49</v>
      </c>
      <c r="G2" s="29">
        <f>SUM(B2:B5)/4</f>
        <v>173755</v>
      </c>
      <c r="H2" t="s">
        <v>41</v>
      </c>
    </row>
    <row r="3" spans="1:9">
      <c r="A3" s="3">
        <v>2</v>
      </c>
      <c r="B3" s="4">
        <v>455250</v>
      </c>
      <c r="C3" s="40">
        <v>41174</v>
      </c>
      <c r="D3" s="3" t="s">
        <v>125</v>
      </c>
    </row>
    <row r="4" spans="1:9">
      <c r="A4" s="3">
        <v>3</v>
      </c>
      <c r="B4" s="4">
        <v>16400</v>
      </c>
      <c r="C4" s="40">
        <v>41342</v>
      </c>
      <c r="D4" s="3" t="s">
        <v>168</v>
      </c>
      <c r="F4" s="1" t="s">
        <v>60</v>
      </c>
      <c r="G4" s="1" t="s">
        <v>61</v>
      </c>
      <c r="I4" s="1" t="s">
        <v>62</v>
      </c>
    </row>
    <row r="5" spans="1:9">
      <c r="A5" s="3">
        <v>4</v>
      </c>
      <c r="B5" s="4">
        <v>191720</v>
      </c>
      <c r="C5" s="40">
        <v>41343</v>
      </c>
      <c r="D5" s="3" t="s">
        <v>127</v>
      </c>
      <c r="F5">
        <f>プラン成績!H40</f>
        <v>86</v>
      </c>
      <c r="G5">
        <v>4</v>
      </c>
      <c r="I5" s="41">
        <f>G5/F5</f>
        <v>4.6511627906976744E-2</v>
      </c>
    </row>
  </sheetData>
  <phoneticPr fontId="2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I17" sqref="I17"/>
    </sheetView>
  </sheetViews>
  <sheetFormatPr defaultRowHeight="13.5"/>
  <cols>
    <col min="1" max="1" width="9" style="1"/>
    <col min="2" max="2" width="9" style="2"/>
    <col min="4" max="4" width="9" style="1"/>
    <col min="8" max="8" width="9.25" bestFit="1" customWidth="1"/>
  </cols>
  <sheetData>
    <row r="1" spans="1:10">
      <c r="A1" s="3" t="s">
        <v>38</v>
      </c>
      <c r="B1" s="4" t="s">
        <v>39</v>
      </c>
      <c r="C1" s="3" t="s">
        <v>187</v>
      </c>
      <c r="D1" s="3" t="s">
        <v>188</v>
      </c>
      <c r="F1" t="s">
        <v>45</v>
      </c>
      <c r="G1" s="29">
        <f>SUM(B2:B10)/5</f>
        <v>104390</v>
      </c>
      <c r="H1" s="2"/>
    </row>
    <row r="2" spans="1:10">
      <c r="A2" s="3">
        <v>1</v>
      </c>
      <c r="B2" s="5">
        <v>0</v>
      </c>
      <c r="C2" s="40">
        <v>41314</v>
      </c>
      <c r="D2" s="3"/>
    </row>
    <row r="3" spans="1:10">
      <c r="A3" s="3">
        <v>2</v>
      </c>
      <c r="B3" s="5">
        <v>0</v>
      </c>
      <c r="C3" s="40">
        <v>41315</v>
      </c>
      <c r="D3" s="3"/>
      <c r="F3" s="1" t="s">
        <v>60</v>
      </c>
      <c r="H3" s="1" t="s">
        <v>61</v>
      </c>
      <c r="J3" s="1" t="s">
        <v>62</v>
      </c>
    </row>
    <row r="4" spans="1:10">
      <c r="A4" s="3">
        <v>3</v>
      </c>
      <c r="B4" s="5">
        <v>0</v>
      </c>
      <c r="C4" s="40">
        <v>41342</v>
      </c>
      <c r="D4" s="3"/>
      <c r="F4">
        <v>9</v>
      </c>
      <c r="H4">
        <v>5</v>
      </c>
      <c r="J4" s="41">
        <f>H4/F4</f>
        <v>0.55555555555555558</v>
      </c>
    </row>
    <row r="5" spans="1:10">
      <c r="A5" s="3">
        <v>4</v>
      </c>
      <c r="B5" s="5">
        <v>17130</v>
      </c>
      <c r="C5" s="40">
        <v>41343</v>
      </c>
      <c r="D5" s="3" t="s">
        <v>191</v>
      </c>
    </row>
    <row r="6" spans="1:10">
      <c r="A6" s="3">
        <v>5</v>
      </c>
      <c r="B6" s="31">
        <v>43550</v>
      </c>
      <c r="C6" s="40">
        <v>41356</v>
      </c>
      <c r="D6" s="3" t="s">
        <v>191</v>
      </c>
    </row>
    <row r="7" spans="1:10">
      <c r="A7" s="3">
        <v>6</v>
      </c>
      <c r="B7" s="31">
        <v>77000</v>
      </c>
      <c r="C7" s="40">
        <v>41377</v>
      </c>
      <c r="D7" s="3" t="s">
        <v>191</v>
      </c>
    </row>
    <row r="8" spans="1:10">
      <c r="A8" s="3">
        <v>7</v>
      </c>
      <c r="B8" s="31">
        <v>88800</v>
      </c>
      <c r="C8" s="40">
        <v>41378</v>
      </c>
      <c r="D8" s="3" t="s">
        <v>192</v>
      </c>
    </row>
    <row r="9" spans="1:10">
      <c r="A9" s="3">
        <v>8</v>
      </c>
      <c r="B9" s="5">
        <v>177840</v>
      </c>
      <c r="C9" s="40">
        <v>41391</v>
      </c>
      <c r="D9" s="3" t="s">
        <v>189</v>
      </c>
    </row>
    <row r="10" spans="1:10">
      <c r="A10" s="3">
        <v>9</v>
      </c>
      <c r="B10" s="5">
        <v>117630</v>
      </c>
      <c r="C10" s="40">
        <v>41392</v>
      </c>
      <c r="D10" s="3" t="s">
        <v>190</v>
      </c>
    </row>
  </sheetData>
  <phoneticPr fontId="2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I10" sqref="I10"/>
    </sheetView>
  </sheetViews>
  <sheetFormatPr defaultRowHeight="13.5"/>
  <cols>
    <col min="1" max="1" width="9" style="1"/>
  </cols>
  <sheetData>
    <row r="1" spans="1:10">
      <c r="A1" s="3" t="s">
        <v>38</v>
      </c>
      <c r="B1" s="4" t="s">
        <v>39</v>
      </c>
      <c r="C1" s="3" t="s">
        <v>150</v>
      </c>
      <c r="F1" t="s">
        <v>45</v>
      </c>
      <c r="H1">
        <f>SUM(B2:B3)</f>
        <v>0</v>
      </c>
    </row>
    <row r="2" spans="1:10">
      <c r="A2" s="3">
        <v>1</v>
      </c>
      <c r="B2" s="78">
        <v>0</v>
      </c>
      <c r="C2" s="40">
        <v>41314</v>
      </c>
    </row>
    <row r="3" spans="1:10">
      <c r="A3" s="3">
        <v>2</v>
      </c>
      <c r="B3" s="78">
        <v>0</v>
      </c>
      <c r="C3" s="40">
        <v>41315</v>
      </c>
      <c r="F3" s="1" t="s">
        <v>60</v>
      </c>
      <c r="H3" s="1" t="s">
        <v>61</v>
      </c>
      <c r="J3" s="1" t="s">
        <v>62</v>
      </c>
    </row>
    <row r="4" spans="1:10">
      <c r="F4">
        <v>2</v>
      </c>
      <c r="H4">
        <v>0</v>
      </c>
      <c r="J4" s="41">
        <f>H4/F4</f>
        <v>0</v>
      </c>
    </row>
  </sheetData>
  <phoneticPr fontId="2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H13" sqref="H13"/>
    </sheetView>
  </sheetViews>
  <sheetFormatPr defaultRowHeight="13.5"/>
  <cols>
    <col min="1" max="1" width="9" style="1"/>
    <col min="3" max="3" width="9.25" bestFit="1" customWidth="1"/>
    <col min="4" max="4" width="9" style="1"/>
    <col min="8" max="8" width="9.25" bestFit="1" customWidth="1"/>
  </cols>
  <sheetData>
    <row r="1" spans="1:9">
      <c r="A1" s="3" t="s">
        <v>38</v>
      </c>
      <c r="B1" s="3" t="s">
        <v>39</v>
      </c>
      <c r="C1" s="3" t="s">
        <v>47</v>
      </c>
      <c r="D1" s="30" t="s">
        <v>115</v>
      </c>
    </row>
    <row r="2" spans="1:9">
      <c r="A2" s="3">
        <v>1</v>
      </c>
      <c r="B2" s="5">
        <v>47680</v>
      </c>
      <c r="C2" s="40">
        <v>41392</v>
      </c>
      <c r="D2" s="3" t="s">
        <v>131</v>
      </c>
      <c r="F2" t="s">
        <v>40</v>
      </c>
      <c r="H2" s="29">
        <f>SUM(B2:B3)/2</f>
        <v>23840</v>
      </c>
      <c r="I2" t="s">
        <v>41</v>
      </c>
    </row>
    <row r="3" spans="1:9">
      <c r="A3" s="3">
        <v>2</v>
      </c>
      <c r="B3" s="5">
        <v>0</v>
      </c>
      <c r="C3" s="40">
        <v>41392</v>
      </c>
      <c r="D3" s="3" t="s">
        <v>131</v>
      </c>
    </row>
    <row r="4" spans="1:9">
      <c r="A4" s="3"/>
      <c r="B4" s="5"/>
      <c r="C4" s="40"/>
      <c r="D4" s="3"/>
    </row>
    <row r="5" spans="1:9">
      <c r="A5" s="3"/>
      <c r="B5" s="5"/>
      <c r="C5" s="40"/>
      <c r="D5" s="3"/>
      <c r="F5" s="1" t="s">
        <v>60</v>
      </c>
      <c r="G5" s="1" t="s">
        <v>61</v>
      </c>
      <c r="I5" s="1" t="s">
        <v>62</v>
      </c>
    </row>
    <row r="6" spans="1:9">
      <c r="A6" s="3"/>
      <c r="B6" s="5"/>
      <c r="C6" s="40"/>
      <c r="D6" s="3"/>
      <c r="F6">
        <v>2</v>
      </c>
      <c r="G6">
        <v>1</v>
      </c>
      <c r="I6" s="41">
        <f>G6/F6</f>
        <v>0.5</v>
      </c>
    </row>
    <row r="7" spans="1:9">
      <c r="A7" s="3"/>
      <c r="B7" s="5"/>
      <c r="C7" s="40"/>
      <c r="D7" s="3"/>
    </row>
    <row r="8" spans="1:9">
      <c r="A8" s="3"/>
      <c r="B8" s="5"/>
      <c r="C8" s="40"/>
      <c r="D8" s="3"/>
    </row>
    <row r="9" spans="1:9">
      <c r="A9" s="3"/>
      <c r="B9" s="5"/>
      <c r="C9" s="40"/>
      <c r="D9" s="3"/>
    </row>
    <row r="10" spans="1:9">
      <c r="A10" s="3"/>
      <c r="B10" s="5"/>
      <c r="C10" s="40"/>
      <c r="D10" s="3"/>
    </row>
    <row r="11" spans="1:9">
      <c r="A11" s="3"/>
      <c r="B11" s="5"/>
      <c r="C11" s="40"/>
      <c r="D11" s="3"/>
    </row>
    <row r="12" spans="1:9">
      <c r="A12" s="3"/>
      <c r="B12" s="5"/>
      <c r="C12" s="40"/>
      <c r="D12" s="3"/>
    </row>
    <row r="13" spans="1:9">
      <c r="A13" s="3"/>
      <c r="B13" s="5"/>
      <c r="C13" s="40"/>
      <c r="D13" s="3"/>
    </row>
    <row r="14" spans="1:9">
      <c r="A14" s="3"/>
      <c r="B14" s="5"/>
      <c r="C14" s="40"/>
      <c r="D14" s="3"/>
    </row>
    <row r="15" spans="1:9">
      <c r="A15" s="3"/>
      <c r="B15" s="5"/>
      <c r="C15" s="40"/>
      <c r="D15" s="3"/>
    </row>
    <row r="16" spans="1:9">
      <c r="A16" s="3"/>
      <c r="B16" s="31"/>
      <c r="C16" s="40"/>
      <c r="D16" s="3"/>
    </row>
    <row r="17" spans="1:4">
      <c r="A17" s="3"/>
      <c r="B17" s="31"/>
      <c r="C17" s="40"/>
      <c r="D17" s="3"/>
    </row>
    <row r="18" spans="1:4">
      <c r="A18" s="3"/>
      <c r="B18" s="31"/>
      <c r="C18" s="40"/>
      <c r="D18" s="3"/>
    </row>
    <row r="19" spans="1:4">
      <c r="A19" s="3"/>
      <c r="B19" s="31"/>
      <c r="C19" s="40"/>
      <c r="D19" s="3"/>
    </row>
    <row r="20" spans="1:4">
      <c r="A20" s="3"/>
      <c r="B20" s="31"/>
      <c r="C20" s="40"/>
      <c r="D20" s="3"/>
    </row>
    <row r="21" spans="1:4">
      <c r="A21" s="3"/>
      <c r="B21" s="31"/>
      <c r="C21" s="40"/>
      <c r="D21" s="3"/>
    </row>
    <row r="22" spans="1:4">
      <c r="A22" s="3"/>
      <c r="B22" s="31"/>
      <c r="C22" s="40"/>
      <c r="D22" s="3"/>
    </row>
    <row r="23" spans="1:4">
      <c r="A23" s="3"/>
      <c r="B23" s="31"/>
      <c r="C23" s="40"/>
      <c r="D23" s="3"/>
    </row>
    <row r="24" spans="1:4">
      <c r="A24" s="3"/>
      <c r="B24" s="31"/>
      <c r="C24" s="40"/>
      <c r="D24" s="3"/>
    </row>
    <row r="25" spans="1:4">
      <c r="A25" s="3"/>
      <c r="B25" s="31"/>
      <c r="C25" s="40"/>
      <c r="D25" s="3"/>
    </row>
    <row r="26" spans="1:4">
      <c r="A26" s="3"/>
      <c r="B26" s="31"/>
      <c r="C26" s="40"/>
      <c r="D26" s="3"/>
    </row>
    <row r="27" spans="1:4">
      <c r="A27" s="3"/>
      <c r="B27" s="31"/>
      <c r="C27" s="40"/>
      <c r="D27" s="3"/>
    </row>
    <row r="28" spans="1:4">
      <c r="A28" s="3"/>
      <c r="B28" s="31"/>
      <c r="C28" s="40"/>
      <c r="D28" s="3"/>
    </row>
    <row r="29" spans="1:4">
      <c r="A29" s="3"/>
      <c r="B29" s="31"/>
      <c r="C29" s="40"/>
      <c r="D29" s="3"/>
    </row>
    <row r="30" spans="1:4">
      <c r="A30" s="3"/>
      <c r="B30" s="31"/>
      <c r="C30" s="40"/>
      <c r="D30" s="3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G12" sqref="G12"/>
    </sheetView>
  </sheetViews>
  <sheetFormatPr defaultRowHeight="13.5"/>
  <cols>
    <col min="2" max="3" width="9.25" bestFit="1" customWidth="1"/>
    <col min="4" max="4" width="9" style="1"/>
    <col min="8" max="8" width="9.25" bestFit="1" customWidth="1"/>
  </cols>
  <sheetData>
    <row r="1" spans="1:9">
      <c r="A1" s="3" t="s">
        <v>38</v>
      </c>
      <c r="B1" s="3" t="s">
        <v>39</v>
      </c>
      <c r="C1" s="3" t="s">
        <v>47</v>
      </c>
      <c r="D1" s="30" t="s">
        <v>115</v>
      </c>
    </row>
    <row r="2" spans="1:9">
      <c r="A2" s="3">
        <v>1</v>
      </c>
      <c r="B2" s="5">
        <v>100380</v>
      </c>
      <c r="C2" s="40">
        <v>41111</v>
      </c>
      <c r="D2" s="3" t="s">
        <v>116</v>
      </c>
      <c r="F2" t="s">
        <v>45</v>
      </c>
      <c r="H2" s="29">
        <f>SUM(B2:B31)/30</f>
        <v>174019.66666666666</v>
      </c>
      <c r="I2" t="s">
        <v>46</v>
      </c>
    </row>
    <row r="3" spans="1:9">
      <c r="A3" s="3">
        <v>2</v>
      </c>
      <c r="B3" s="5">
        <v>119580</v>
      </c>
      <c r="C3" s="40">
        <v>41112</v>
      </c>
      <c r="D3" s="3" t="s">
        <v>116</v>
      </c>
    </row>
    <row r="4" spans="1:9">
      <c r="A4" s="3">
        <v>3</v>
      </c>
      <c r="B4" s="5">
        <v>684660</v>
      </c>
      <c r="C4" s="40">
        <v>41118</v>
      </c>
      <c r="D4" s="3" t="s">
        <v>118</v>
      </c>
    </row>
    <row r="5" spans="1:9">
      <c r="A5" s="3">
        <v>4</v>
      </c>
      <c r="B5" s="5">
        <v>195060</v>
      </c>
      <c r="C5" s="40">
        <v>41132</v>
      </c>
      <c r="D5" s="3" t="s">
        <v>118</v>
      </c>
      <c r="F5" s="1" t="s">
        <v>60</v>
      </c>
      <c r="G5" s="1" t="s">
        <v>61</v>
      </c>
      <c r="I5" s="1" t="s">
        <v>62</v>
      </c>
    </row>
    <row r="6" spans="1:9">
      <c r="A6" s="3">
        <v>5</v>
      </c>
      <c r="B6" s="5">
        <v>111540</v>
      </c>
      <c r="C6" s="40">
        <v>41139</v>
      </c>
      <c r="D6" s="3" t="s">
        <v>118</v>
      </c>
      <c r="F6">
        <f>プラン成績!H40</f>
        <v>86</v>
      </c>
      <c r="G6">
        <v>30</v>
      </c>
      <c r="I6" s="41">
        <f>G6/F6</f>
        <v>0.34883720930232559</v>
      </c>
    </row>
    <row r="7" spans="1:9">
      <c r="A7" s="3">
        <v>6</v>
      </c>
      <c r="B7" s="5">
        <v>33450</v>
      </c>
      <c r="C7" s="40">
        <v>41140</v>
      </c>
      <c r="D7" s="3" t="s">
        <v>118</v>
      </c>
    </row>
    <row r="8" spans="1:9">
      <c r="A8" s="3">
        <v>7</v>
      </c>
      <c r="B8" s="5">
        <v>52080</v>
      </c>
      <c r="C8" s="40">
        <v>41146</v>
      </c>
      <c r="D8" s="3" t="s">
        <v>119</v>
      </c>
    </row>
    <row r="9" spans="1:9">
      <c r="A9" s="3">
        <v>8</v>
      </c>
      <c r="B9" s="5">
        <v>62760</v>
      </c>
      <c r="C9" s="40">
        <v>41153</v>
      </c>
      <c r="D9" s="3" t="s">
        <v>120</v>
      </c>
    </row>
    <row r="10" spans="1:9">
      <c r="A10" s="3">
        <v>9</v>
      </c>
      <c r="B10" s="5">
        <v>51630</v>
      </c>
      <c r="C10" s="40">
        <v>41154</v>
      </c>
      <c r="D10" s="3" t="s">
        <v>118</v>
      </c>
    </row>
    <row r="11" spans="1:9">
      <c r="A11" s="3">
        <v>10</v>
      </c>
      <c r="B11" s="5">
        <v>43590</v>
      </c>
      <c r="C11" s="40">
        <v>41174</v>
      </c>
      <c r="D11" s="3" t="s">
        <v>126</v>
      </c>
    </row>
    <row r="12" spans="1:9">
      <c r="A12" s="3">
        <v>11</v>
      </c>
      <c r="B12" s="5">
        <v>23910</v>
      </c>
      <c r="C12" s="40">
        <v>41175</v>
      </c>
      <c r="D12" s="3" t="s">
        <v>126</v>
      </c>
    </row>
    <row r="13" spans="1:9">
      <c r="A13" s="3">
        <v>12</v>
      </c>
      <c r="B13" s="5">
        <v>133680</v>
      </c>
      <c r="C13" s="40">
        <v>41546</v>
      </c>
      <c r="D13" s="3" t="s">
        <v>126</v>
      </c>
    </row>
    <row r="14" spans="1:9">
      <c r="A14" s="3">
        <v>13</v>
      </c>
      <c r="B14" s="5">
        <v>20310</v>
      </c>
      <c r="C14" s="40">
        <v>41196</v>
      </c>
      <c r="D14" s="3" t="s">
        <v>130</v>
      </c>
    </row>
    <row r="15" spans="1:9">
      <c r="A15" s="3">
        <v>14</v>
      </c>
      <c r="B15" s="5">
        <v>13740</v>
      </c>
      <c r="C15" s="40">
        <v>41203</v>
      </c>
      <c r="D15" s="3" t="s">
        <v>130</v>
      </c>
    </row>
    <row r="16" spans="1:9">
      <c r="A16" s="3">
        <v>15</v>
      </c>
      <c r="B16" s="5">
        <v>9600</v>
      </c>
      <c r="C16" s="40">
        <v>41209</v>
      </c>
      <c r="D16" s="3" t="s">
        <v>129</v>
      </c>
    </row>
    <row r="17" spans="1:4">
      <c r="A17" s="3">
        <v>16</v>
      </c>
      <c r="B17" s="5">
        <v>345240</v>
      </c>
      <c r="C17" s="40">
        <v>41216</v>
      </c>
      <c r="D17" s="3" t="s">
        <v>130</v>
      </c>
    </row>
    <row r="18" spans="1:4">
      <c r="A18" s="3">
        <v>17</v>
      </c>
      <c r="B18" s="5">
        <v>101920</v>
      </c>
      <c r="C18" s="40">
        <v>41217</v>
      </c>
      <c r="D18" s="3" t="s">
        <v>130</v>
      </c>
    </row>
    <row r="19" spans="1:4">
      <c r="A19" s="3">
        <v>18</v>
      </c>
      <c r="B19" s="5">
        <v>10680</v>
      </c>
      <c r="C19" s="40">
        <v>41223</v>
      </c>
      <c r="D19" s="3" t="s">
        <v>129</v>
      </c>
    </row>
    <row r="20" spans="1:4">
      <c r="A20" s="3">
        <v>19</v>
      </c>
      <c r="B20" s="31">
        <v>215820</v>
      </c>
      <c r="C20" s="40">
        <v>41230</v>
      </c>
      <c r="D20" s="3" t="s">
        <v>129</v>
      </c>
    </row>
    <row r="21" spans="1:4">
      <c r="A21" s="3">
        <v>20</v>
      </c>
      <c r="B21" s="31">
        <v>1237120</v>
      </c>
      <c r="C21" s="40">
        <v>41231</v>
      </c>
      <c r="D21" s="3" t="s">
        <v>130</v>
      </c>
    </row>
    <row r="22" spans="1:4">
      <c r="A22" s="3">
        <v>21</v>
      </c>
      <c r="B22" s="31">
        <v>1031220</v>
      </c>
      <c r="C22" s="40">
        <v>41286</v>
      </c>
      <c r="D22" s="3" t="s">
        <v>127</v>
      </c>
    </row>
    <row r="23" spans="1:4">
      <c r="A23" s="3">
        <v>22</v>
      </c>
      <c r="B23" s="31">
        <v>101370</v>
      </c>
      <c r="C23" s="40">
        <v>41294</v>
      </c>
      <c r="D23" s="3" t="s">
        <v>116</v>
      </c>
    </row>
    <row r="24" spans="1:4">
      <c r="A24" s="3">
        <v>23</v>
      </c>
      <c r="B24" s="31">
        <v>42330</v>
      </c>
      <c r="C24" s="40">
        <v>41301</v>
      </c>
      <c r="D24" s="3" t="s">
        <v>116</v>
      </c>
    </row>
    <row r="25" spans="1:4">
      <c r="A25" s="30">
        <v>24</v>
      </c>
      <c r="B25" s="31">
        <v>163110</v>
      </c>
      <c r="C25" s="40">
        <v>41321</v>
      </c>
      <c r="D25" s="3" t="s">
        <v>153</v>
      </c>
    </row>
    <row r="26" spans="1:4">
      <c r="A26" s="30">
        <v>25</v>
      </c>
      <c r="B26" s="31">
        <v>156810</v>
      </c>
      <c r="C26" s="40">
        <v>41322</v>
      </c>
      <c r="D26" s="3" t="s">
        <v>120</v>
      </c>
    </row>
    <row r="27" spans="1:4">
      <c r="A27" s="30">
        <v>26</v>
      </c>
      <c r="B27" s="31">
        <v>33870</v>
      </c>
      <c r="C27" s="40">
        <v>41342</v>
      </c>
      <c r="D27" s="3" t="s">
        <v>167</v>
      </c>
    </row>
    <row r="28" spans="1:4">
      <c r="A28" s="30">
        <v>27</v>
      </c>
      <c r="B28" s="31">
        <v>13530</v>
      </c>
      <c r="C28" s="40">
        <v>41356</v>
      </c>
      <c r="D28" s="3" t="s">
        <v>125</v>
      </c>
    </row>
    <row r="29" spans="1:4">
      <c r="A29" s="30">
        <v>28</v>
      </c>
      <c r="B29" s="31">
        <v>16860</v>
      </c>
      <c r="C29" s="40">
        <v>41364</v>
      </c>
      <c r="D29" s="3" t="s">
        <v>125</v>
      </c>
    </row>
    <row r="30" spans="1:4">
      <c r="A30" s="30">
        <v>29</v>
      </c>
      <c r="B30" s="31">
        <v>7770</v>
      </c>
      <c r="C30" s="40">
        <v>41385</v>
      </c>
      <c r="D30" s="3" t="s">
        <v>129</v>
      </c>
    </row>
    <row r="31" spans="1:4">
      <c r="A31" s="30">
        <v>30</v>
      </c>
      <c r="B31" s="31">
        <v>86970</v>
      </c>
      <c r="C31" s="40">
        <v>41392</v>
      </c>
      <c r="D31" s="3" t="s">
        <v>130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B8" sqref="B8"/>
    </sheetView>
  </sheetViews>
  <sheetFormatPr defaultRowHeight="13.5"/>
  <cols>
    <col min="4" max="4" width="9" style="1"/>
    <col min="8" max="8" width="9.25" bestFit="1" customWidth="1"/>
  </cols>
  <sheetData>
    <row r="1" spans="1:9">
      <c r="A1" s="3" t="s">
        <v>38</v>
      </c>
      <c r="B1" s="3" t="s">
        <v>39</v>
      </c>
      <c r="C1" s="3" t="s">
        <v>47</v>
      </c>
      <c r="D1" s="30" t="s">
        <v>115</v>
      </c>
    </row>
    <row r="2" spans="1:9">
      <c r="A2" s="3">
        <v>1</v>
      </c>
      <c r="B2" s="5">
        <v>123600</v>
      </c>
      <c r="C2" s="40">
        <v>41125</v>
      </c>
      <c r="D2" s="3" t="s">
        <v>118</v>
      </c>
      <c r="F2" t="s">
        <v>40</v>
      </c>
      <c r="H2" s="29">
        <f>SUM(B2:B25)/24</f>
        <v>256627.91666666666</v>
      </c>
      <c r="I2" t="s">
        <v>41</v>
      </c>
    </row>
    <row r="3" spans="1:9">
      <c r="A3" s="3">
        <v>2</v>
      </c>
      <c r="B3" s="5">
        <v>662880</v>
      </c>
      <c r="C3" s="40">
        <v>41126</v>
      </c>
      <c r="D3" s="3" t="s">
        <v>119</v>
      </c>
    </row>
    <row r="4" spans="1:9">
      <c r="A4" s="3">
        <v>3</v>
      </c>
      <c r="B4" s="5">
        <v>10560</v>
      </c>
      <c r="C4" s="40">
        <v>41133</v>
      </c>
      <c r="D4" s="3" t="s">
        <v>119</v>
      </c>
      <c r="F4" s="1" t="s">
        <v>60</v>
      </c>
      <c r="G4" s="1" t="s">
        <v>61</v>
      </c>
      <c r="I4" s="1" t="s">
        <v>62</v>
      </c>
    </row>
    <row r="5" spans="1:9">
      <c r="A5" s="3">
        <v>4</v>
      </c>
      <c r="B5" s="5">
        <v>21390</v>
      </c>
      <c r="C5" s="40">
        <v>41153</v>
      </c>
      <c r="D5" s="3" t="s">
        <v>118</v>
      </c>
      <c r="F5">
        <f>プラン成績!H40</f>
        <v>86</v>
      </c>
      <c r="G5">
        <v>24</v>
      </c>
      <c r="I5" s="41">
        <f>G5/F5</f>
        <v>0.27906976744186046</v>
      </c>
    </row>
    <row r="6" spans="1:9">
      <c r="A6" s="3">
        <v>5</v>
      </c>
      <c r="B6" s="5">
        <v>627750</v>
      </c>
      <c r="C6" s="40">
        <v>41161</v>
      </c>
      <c r="D6" s="3" t="s">
        <v>127</v>
      </c>
    </row>
    <row r="7" spans="1:9">
      <c r="A7" s="3">
        <v>6</v>
      </c>
      <c r="B7" s="5">
        <v>637050</v>
      </c>
      <c r="C7" s="40">
        <v>41532</v>
      </c>
      <c r="D7" s="3" t="s">
        <v>127</v>
      </c>
    </row>
    <row r="8" spans="1:9">
      <c r="A8" s="3">
        <v>7</v>
      </c>
      <c r="B8" s="5">
        <v>59900</v>
      </c>
      <c r="C8" s="40">
        <v>41168</v>
      </c>
      <c r="D8" s="3" t="s">
        <v>126</v>
      </c>
    </row>
    <row r="9" spans="1:9">
      <c r="A9" s="3">
        <v>8</v>
      </c>
      <c r="B9" s="5">
        <v>119300</v>
      </c>
      <c r="C9" s="40">
        <v>41183</v>
      </c>
      <c r="D9" s="3" t="s">
        <v>126</v>
      </c>
    </row>
    <row r="10" spans="1:9">
      <c r="A10" s="3">
        <v>9</v>
      </c>
      <c r="B10" s="5">
        <v>583000</v>
      </c>
      <c r="C10" s="40">
        <v>41188</v>
      </c>
      <c r="D10" s="3" t="s">
        <v>129</v>
      </c>
    </row>
    <row r="11" spans="1:9">
      <c r="A11" s="3">
        <v>10</v>
      </c>
      <c r="B11" s="5">
        <v>986460</v>
      </c>
      <c r="C11" s="40">
        <v>41189</v>
      </c>
      <c r="D11" s="3" t="s">
        <v>130</v>
      </c>
    </row>
    <row r="12" spans="1:9">
      <c r="A12" s="3">
        <v>11</v>
      </c>
      <c r="B12" s="31">
        <v>63000</v>
      </c>
      <c r="C12" s="40">
        <v>41224</v>
      </c>
      <c r="D12" s="3" t="s">
        <v>129</v>
      </c>
    </row>
    <row r="13" spans="1:9">
      <c r="A13" s="3">
        <v>12</v>
      </c>
      <c r="B13" s="31">
        <v>56940</v>
      </c>
      <c r="C13" s="40">
        <v>41293</v>
      </c>
      <c r="D13" s="3" t="s">
        <v>129</v>
      </c>
    </row>
    <row r="14" spans="1:9">
      <c r="A14" s="3">
        <v>13</v>
      </c>
      <c r="B14" s="31">
        <v>62130</v>
      </c>
      <c r="C14" s="40">
        <v>41294</v>
      </c>
      <c r="D14" s="3" t="s">
        <v>127</v>
      </c>
      <c r="F14" s="1"/>
    </row>
    <row r="15" spans="1:9">
      <c r="A15" s="3">
        <v>14</v>
      </c>
      <c r="B15" s="31">
        <v>317220</v>
      </c>
      <c r="C15" s="40">
        <v>41300</v>
      </c>
      <c r="D15" s="3" t="s">
        <v>130</v>
      </c>
    </row>
    <row r="16" spans="1:9">
      <c r="A16" s="30">
        <v>15</v>
      </c>
      <c r="B16" s="31">
        <v>97740</v>
      </c>
      <c r="C16" s="40">
        <v>41307</v>
      </c>
      <c r="D16" s="3" t="s">
        <v>140</v>
      </c>
    </row>
    <row r="17" spans="1:4">
      <c r="A17" s="30">
        <v>16</v>
      </c>
      <c r="B17" s="31">
        <v>520310</v>
      </c>
      <c r="C17" s="40">
        <v>41308</v>
      </c>
      <c r="D17" s="3" t="s">
        <v>140</v>
      </c>
    </row>
    <row r="18" spans="1:4">
      <c r="A18" s="30">
        <v>17</v>
      </c>
      <c r="B18" s="31">
        <v>82550</v>
      </c>
      <c r="C18" s="40">
        <v>41322</v>
      </c>
      <c r="D18" s="3" t="s">
        <v>129</v>
      </c>
    </row>
    <row r="19" spans="1:4">
      <c r="A19" s="30">
        <v>18</v>
      </c>
      <c r="B19" s="31">
        <v>32310</v>
      </c>
      <c r="C19" s="40">
        <v>41329</v>
      </c>
      <c r="D19" s="3" t="s">
        <v>158</v>
      </c>
    </row>
    <row r="20" spans="1:4">
      <c r="A20" s="30">
        <v>19</v>
      </c>
      <c r="B20" s="31">
        <v>54600</v>
      </c>
      <c r="C20" s="40">
        <v>41336</v>
      </c>
      <c r="D20" s="3" t="s">
        <v>125</v>
      </c>
    </row>
    <row r="21" spans="1:4">
      <c r="A21" s="30">
        <v>20</v>
      </c>
      <c r="B21" s="31">
        <v>95600</v>
      </c>
      <c r="C21" s="40">
        <v>41342</v>
      </c>
      <c r="D21" s="3" t="s">
        <v>168</v>
      </c>
    </row>
    <row r="22" spans="1:4">
      <c r="A22" s="30">
        <v>21</v>
      </c>
      <c r="B22" s="31">
        <v>12400</v>
      </c>
      <c r="C22" s="40">
        <v>41356</v>
      </c>
      <c r="D22" s="3" t="s">
        <v>174</v>
      </c>
    </row>
    <row r="23" spans="1:4">
      <c r="A23" s="30">
        <v>22</v>
      </c>
      <c r="B23" s="31">
        <v>48800</v>
      </c>
      <c r="C23" s="40">
        <v>41363</v>
      </c>
      <c r="D23" s="3" t="s">
        <v>125</v>
      </c>
    </row>
    <row r="24" spans="1:4">
      <c r="A24" s="30">
        <v>23</v>
      </c>
      <c r="B24" s="31">
        <v>555100</v>
      </c>
      <c r="C24" s="40">
        <v>41398</v>
      </c>
      <c r="D24" s="3" t="s">
        <v>194</v>
      </c>
    </row>
    <row r="25" spans="1:4">
      <c r="A25" s="30">
        <v>24</v>
      </c>
      <c r="B25" s="31">
        <v>328480</v>
      </c>
      <c r="C25" s="40">
        <v>41399</v>
      </c>
      <c r="D25" s="3" t="s">
        <v>129</v>
      </c>
    </row>
    <row r="26" spans="1:4">
      <c r="A26" s="81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11" sqref="H11"/>
    </sheetView>
  </sheetViews>
  <sheetFormatPr defaultRowHeight="13.5"/>
  <cols>
    <col min="2" max="3" width="9.25" bestFit="1" customWidth="1"/>
    <col min="4" max="4" width="9" style="1"/>
    <col min="8" max="8" width="9.25" bestFit="1" customWidth="1"/>
  </cols>
  <sheetData>
    <row r="1" spans="1:9">
      <c r="A1" s="3" t="s">
        <v>38</v>
      </c>
      <c r="B1" s="3" t="s">
        <v>39</v>
      </c>
      <c r="C1" s="3" t="s">
        <v>47</v>
      </c>
      <c r="D1" s="30" t="s">
        <v>115</v>
      </c>
    </row>
    <row r="2" spans="1:9">
      <c r="A2" s="3">
        <v>1</v>
      </c>
      <c r="B2" s="5">
        <v>351840</v>
      </c>
      <c r="C2" s="40">
        <v>41132</v>
      </c>
      <c r="D2" s="3" t="s">
        <v>118</v>
      </c>
      <c r="F2" t="s">
        <v>40</v>
      </c>
      <c r="H2" s="29">
        <f>SUM(B2:B18)/17</f>
        <v>532437.0588235294</v>
      </c>
      <c r="I2" t="s">
        <v>41</v>
      </c>
    </row>
    <row r="3" spans="1:9">
      <c r="A3" s="3">
        <v>2</v>
      </c>
      <c r="B3" s="5">
        <v>176200</v>
      </c>
      <c r="C3" s="40">
        <v>41139</v>
      </c>
      <c r="D3" s="3" t="s">
        <v>119</v>
      </c>
    </row>
    <row r="4" spans="1:9">
      <c r="A4" s="3">
        <v>3</v>
      </c>
      <c r="B4" s="5">
        <v>258450</v>
      </c>
      <c r="C4" s="40">
        <v>41139</v>
      </c>
      <c r="D4" s="3" t="s">
        <v>119</v>
      </c>
      <c r="F4" s="1" t="s">
        <v>60</v>
      </c>
      <c r="G4" s="1" t="s">
        <v>61</v>
      </c>
      <c r="I4" s="1" t="s">
        <v>62</v>
      </c>
    </row>
    <row r="5" spans="1:9">
      <c r="A5" s="3">
        <v>4</v>
      </c>
      <c r="B5" s="5">
        <v>21300</v>
      </c>
      <c r="C5" s="40">
        <v>41146</v>
      </c>
      <c r="D5" s="3" t="s">
        <v>119</v>
      </c>
      <c r="F5">
        <f>プラン成績!H40</f>
        <v>86</v>
      </c>
      <c r="G5">
        <v>16</v>
      </c>
      <c r="I5" s="41">
        <f>G5/F5</f>
        <v>0.18604651162790697</v>
      </c>
    </row>
    <row r="6" spans="1:9">
      <c r="A6" s="3">
        <v>5</v>
      </c>
      <c r="B6" s="5">
        <v>156400</v>
      </c>
      <c r="C6" s="40">
        <v>41153</v>
      </c>
      <c r="D6" s="3" t="s">
        <v>119</v>
      </c>
    </row>
    <row r="7" spans="1:9">
      <c r="A7" s="3">
        <v>6</v>
      </c>
      <c r="B7" s="5">
        <v>552200</v>
      </c>
      <c r="C7" s="40">
        <v>41153</v>
      </c>
      <c r="D7" s="3" t="s">
        <v>119</v>
      </c>
    </row>
    <row r="8" spans="1:9">
      <c r="A8" s="3">
        <v>7</v>
      </c>
      <c r="B8" s="5">
        <v>192750</v>
      </c>
      <c r="C8" s="40">
        <v>41167</v>
      </c>
      <c r="D8" s="3" t="s">
        <v>126</v>
      </c>
    </row>
    <row r="9" spans="1:9">
      <c r="A9" s="3">
        <v>8</v>
      </c>
      <c r="B9" s="5">
        <v>20760</v>
      </c>
      <c r="C9" s="40">
        <v>41174</v>
      </c>
      <c r="D9" s="3" t="s">
        <v>126</v>
      </c>
    </row>
    <row r="10" spans="1:9">
      <c r="A10" s="3">
        <v>9</v>
      </c>
      <c r="B10" s="5">
        <v>216360</v>
      </c>
      <c r="C10" s="40">
        <v>41181</v>
      </c>
      <c r="D10" s="3" t="s">
        <v>126</v>
      </c>
    </row>
    <row r="11" spans="1:9">
      <c r="A11" s="3">
        <v>10</v>
      </c>
      <c r="B11" s="5">
        <v>71520</v>
      </c>
      <c r="C11" s="40">
        <v>41181</v>
      </c>
      <c r="D11" s="3" t="s">
        <v>126</v>
      </c>
    </row>
    <row r="12" spans="1:9">
      <c r="A12" s="3">
        <v>11</v>
      </c>
      <c r="B12" s="5">
        <v>2340700</v>
      </c>
      <c r="C12" s="40">
        <v>41202</v>
      </c>
      <c r="D12" s="3" t="s">
        <v>130</v>
      </c>
    </row>
    <row r="13" spans="1:9">
      <c r="A13" s="3">
        <v>12</v>
      </c>
      <c r="B13" s="59">
        <v>3964500</v>
      </c>
      <c r="C13" s="40">
        <v>41237</v>
      </c>
      <c r="D13" s="3" t="s">
        <v>129</v>
      </c>
    </row>
    <row r="14" spans="1:9">
      <c r="A14" s="3">
        <v>13</v>
      </c>
      <c r="B14" s="31">
        <v>25400</v>
      </c>
      <c r="C14" s="40">
        <v>41245</v>
      </c>
      <c r="D14" s="3" t="s">
        <v>126</v>
      </c>
    </row>
    <row r="15" spans="1:9">
      <c r="A15" s="3">
        <v>14</v>
      </c>
      <c r="B15" s="31">
        <v>60450</v>
      </c>
      <c r="C15" s="40">
        <v>41251</v>
      </c>
      <c r="D15" s="3" t="s">
        <v>116</v>
      </c>
    </row>
    <row r="16" spans="1:9">
      <c r="A16" s="3">
        <v>15</v>
      </c>
      <c r="B16" s="31">
        <v>112800</v>
      </c>
      <c r="C16" s="40">
        <v>41279</v>
      </c>
      <c r="D16" s="3" t="s">
        <v>127</v>
      </c>
    </row>
    <row r="17" spans="1:4">
      <c r="A17" s="3">
        <v>16</v>
      </c>
      <c r="B17" s="31">
        <v>396120</v>
      </c>
      <c r="C17" s="40">
        <v>41300</v>
      </c>
      <c r="D17" s="3" t="s">
        <v>129</v>
      </c>
    </row>
    <row r="18" spans="1:4">
      <c r="A18" s="30">
        <v>17</v>
      </c>
      <c r="B18" s="31">
        <v>133680</v>
      </c>
      <c r="C18" s="40">
        <v>41328</v>
      </c>
      <c r="D18" s="3" t="s">
        <v>159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M9" sqref="M9"/>
    </sheetView>
  </sheetViews>
  <sheetFormatPr defaultRowHeight="13.5"/>
  <cols>
    <col min="2" max="3" width="9.25" bestFit="1" customWidth="1"/>
    <col min="4" max="4" width="9" style="1"/>
    <col min="8" max="8" width="9.25" bestFit="1" customWidth="1"/>
  </cols>
  <sheetData>
    <row r="1" spans="1:9">
      <c r="A1" s="3" t="s">
        <v>38</v>
      </c>
      <c r="B1" s="3" t="s">
        <v>39</v>
      </c>
      <c r="C1" s="3" t="s">
        <v>47</v>
      </c>
      <c r="D1" s="30" t="s">
        <v>115</v>
      </c>
    </row>
    <row r="2" spans="1:9">
      <c r="A2" s="3">
        <v>1</v>
      </c>
      <c r="B2" s="5">
        <v>10120</v>
      </c>
      <c r="C2" s="40">
        <v>41126</v>
      </c>
      <c r="D2" s="3" t="s">
        <v>118</v>
      </c>
      <c r="F2" t="s">
        <v>40</v>
      </c>
      <c r="H2" s="29">
        <f>SUM(B2:B11)/10</f>
        <v>405542</v>
      </c>
      <c r="I2" t="s">
        <v>41</v>
      </c>
    </row>
    <row r="3" spans="1:9">
      <c r="A3" s="3">
        <v>2</v>
      </c>
      <c r="B3" s="5">
        <v>180300</v>
      </c>
      <c r="C3" s="40">
        <v>41140</v>
      </c>
      <c r="D3" s="3" t="s">
        <v>118</v>
      </c>
    </row>
    <row r="4" spans="1:9">
      <c r="A4" s="3">
        <v>3</v>
      </c>
      <c r="B4" s="5">
        <v>994620</v>
      </c>
      <c r="C4" s="40">
        <v>41154</v>
      </c>
      <c r="D4" s="3" t="s">
        <v>118</v>
      </c>
      <c r="F4" s="1" t="s">
        <v>60</v>
      </c>
      <c r="G4" s="1" t="s">
        <v>61</v>
      </c>
      <c r="I4" s="1" t="s">
        <v>62</v>
      </c>
    </row>
    <row r="5" spans="1:9">
      <c r="A5" s="3">
        <v>4</v>
      </c>
      <c r="B5" s="5">
        <v>596700</v>
      </c>
      <c r="C5" s="40">
        <v>41161</v>
      </c>
      <c r="D5" s="3" t="s">
        <v>126</v>
      </c>
      <c r="F5">
        <f>プラン成績!H40</f>
        <v>86</v>
      </c>
      <c r="G5">
        <v>10</v>
      </c>
      <c r="I5" s="41">
        <f>G5/F5</f>
        <v>0.11627906976744186</v>
      </c>
    </row>
    <row r="6" spans="1:9">
      <c r="A6" s="3">
        <v>5</v>
      </c>
      <c r="B6" s="5">
        <v>201180</v>
      </c>
      <c r="C6" s="40">
        <v>41174</v>
      </c>
      <c r="D6" s="3" t="s">
        <v>126</v>
      </c>
    </row>
    <row r="7" spans="1:9">
      <c r="A7" s="3">
        <v>6</v>
      </c>
      <c r="B7" s="5">
        <v>161580</v>
      </c>
      <c r="C7" s="40">
        <v>41196</v>
      </c>
      <c r="D7" s="3" t="s">
        <v>118</v>
      </c>
    </row>
    <row r="8" spans="1:9">
      <c r="A8" s="30">
        <v>7</v>
      </c>
      <c r="B8" s="31">
        <v>694260</v>
      </c>
      <c r="C8" s="40">
        <v>41210</v>
      </c>
      <c r="D8" s="3" t="s">
        <v>118</v>
      </c>
    </row>
    <row r="9" spans="1:9">
      <c r="A9" s="30">
        <v>8</v>
      </c>
      <c r="B9" s="31">
        <v>1130180</v>
      </c>
      <c r="C9" s="40">
        <v>41245</v>
      </c>
      <c r="D9" s="3" t="s">
        <v>116</v>
      </c>
    </row>
    <row r="10" spans="1:9">
      <c r="A10" s="30">
        <v>9</v>
      </c>
      <c r="B10" s="31">
        <v>44340</v>
      </c>
      <c r="C10" s="40">
        <v>41308</v>
      </c>
      <c r="D10" s="3" t="s">
        <v>116</v>
      </c>
    </row>
    <row r="11" spans="1:9">
      <c r="A11" s="30">
        <v>10</v>
      </c>
      <c r="B11" s="31">
        <v>42140</v>
      </c>
      <c r="C11" s="40">
        <v>41308</v>
      </c>
      <c r="D11" s="3" t="s">
        <v>116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K24" sqref="K24"/>
    </sheetView>
  </sheetViews>
  <sheetFormatPr defaultRowHeight="13.5"/>
  <cols>
    <col min="3" max="3" width="9.25" bestFit="1" customWidth="1"/>
    <col min="4" max="4" width="9" style="1"/>
    <col min="8" max="8" width="9.25" bestFit="1" customWidth="1"/>
  </cols>
  <sheetData>
    <row r="1" spans="1:9">
      <c r="A1" s="3" t="s">
        <v>38</v>
      </c>
      <c r="B1" s="3" t="s">
        <v>39</v>
      </c>
      <c r="C1" s="3" t="s">
        <v>47</v>
      </c>
      <c r="D1" s="30" t="s">
        <v>115</v>
      </c>
    </row>
    <row r="2" spans="1:9">
      <c r="A2" s="3">
        <v>1</v>
      </c>
      <c r="B2" s="5">
        <v>1565650</v>
      </c>
      <c r="C2" s="40">
        <v>41154</v>
      </c>
      <c r="D2" s="3" t="s">
        <v>118</v>
      </c>
      <c r="F2" t="s">
        <v>40</v>
      </c>
      <c r="H2" s="29">
        <f>SUM(B2:B13)/12</f>
        <v>402818.33333333331</v>
      </c>
      <c r="I2" t="s">
        <v>41</v>
      </c>
    </row>
    <row r="3" spans="1:9">
      <c r="A3" s="3">
        <v>2</v>
      </c>
      <c r="B3" s="5">
        <v>643950</v>
      </c>
      <c r="C3" s="40">
        <v>41190</v>
      </c>
      <c r="D3" s="3" t="s">
        <v>129</v>
      </c>
    </row>
    <row r="4" spans="1:9">
      <c r="A4" s="3">
        <v>3</v>
      </c>
      <c r="B4" s="5">
        <v>109800</v>
      </c>
      <c r="C4" s="40">
        <v>41196</v>
      </c>
      <c r="D4" s="3" t="s">
        <v>129</v>
      </c>
      <c r="F4" s="1" t="s">
        <v>60</v>
      </c>
      <c r="G4" s="1" t="s">
        <v>61</v>
      </c>
      <c r="I4" s="1" t="s">
        <v>62</v>
      </c>
    </row>
    <row r="5" spans="1:9">
      <c r="A5" s="3">
        <v>4</v>
      </c>
      <c r="B5" s="5">
        <v>373500</v>
      </c>
      <c r="C5" s="40">
        <v>41203</v>
      </c>
      <c r="D5" s="3" t="s">
        <v>129</v>
      </c>
      <c r="F5">
        <f>プラン成績!H40</f>
        <v>86</v>
      </c>
      <c r="G5">
        <v>12</v>
      </c>
      <c r="I5" s="41">
        <f>G5/F5</f>
        <v>0.13953488372093023</v>
      </c>
    </row>
    <row r="6" spans="1:9">
      <c r="A6" s="3">
        <v>5</v>
      </c>
      <c r="B6" s="5">
        <v>169900</v>
      </c>
      <c r="C6" s="40">
        <v>41203</v>
      </c>
      <c r="D6" s="3" t="s">
        <v>129</v>
      </c>
    </row>
    <row r="7" spans="1:9">
      <c r="A7" s="3">
        <v>6</v>
      </c>
      <c r="B7" s="5">
        <v>334950</v>
      </c>
      <c r="C7" s="40">
        <v>41210</v>
      </c>
      <c r="D7" s="3" t="s">
        <v>129</v>
      </c>
    </row>
    <row r="8" spans="1:9">
      <c r="A8" s="3">
        <v>7</v>
      </c>
      <c r="B8" s="5">
        <v>75600</v>
      </c>
      <c r="C8" s="40">
        <v>41210</v>
      </c>
      <c r="D8" s="3" t="s">
        <v>129</v>
      </c>
    </row>
    <row r="9" spans="1:9">
      <c r="A9" s="30">
        <v>8</v>
      </c>
      <c r="B9" s="31">
        <v>53500</v>
      </c>
      <c r="C9" s="40">
        <v>41231</v>
      </c>
      <c r="D9" s="3" t="s">
        <v>129</v>
      </c>
    </row>
    <row r="10" spans="1:9">
      <c r="A10" s="30">
        <v>9</v>
      </c>
      <c r="B10" s="31">
        <v>406350</v>
      </c>
      <c r="C10" s="40">
        <v>41231</v>
      </c>
      <c r="D10" s="3" t="s">
        <v>129</v>
      </c>
    </row>
    <row r="11" spans="1:9">
      <c r="A11" s="30">
        <v>10</v>
      </c>
      <c r="B11" s="31">
        <v>733500</v>
      </c>
      <c r="C11" s="40">
        <v>41244</v>
      </c>
      <c r="D11" s="3" t="s">
        <v>127</v>
      </c>
    </row>
    <row r="12" spans="1:9">
      <c r="A12" s="30">
        <v>11</v>
      </c>
      <c r="B12" s="31">
        <v>219520</v>
      </c>
      <c r="C12" s="40">
        <v>41259</v>
      </c>
      <c r="D12" s="3" t="s">
        <v>127</v>
      </c>
    </row>
    <row r="13" spans="1:9">
      <c r="A13" s="30">
        <v>12</v>
      </c>
      <c r="B13" s="31">
        <v>147600</v>
      </c>
      <c r="C13" s="40">
        <v>41259</v>
      </c>
      <c r="D13" s="3" t="s">
        <v>127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H34" sqref="H34"/>
    </sheetView>
  </sheetViews>
  <sheetFormatPr defaultRowHeight="13.5"/>
  <cols>
    <col min="3" max="3" width="9.25" bestFit="1" customWidth="1"/>
    <col min="4" max="4" width="9" style="1"/>
  </cols>
  <sheetData>
    <row r="1" spans="1:9">
      <c r="A1" s="3" t="s">
        <v>38</v>
      </c>
      <c r="B1" s="3" t="s">
        <v>39</v>
      </c>
      <c r="C1" s="3" t="s">
        <v>47</v>
      </c>
      <c r="D1" s="30" t="s">
        <v>115</v>
      </c>
    </row>
    <row r="2" spans="1:9">
      <c r="A2" s="3">
        <v>1</v>
      </c>
      <c r="B2" s="5">
        <v>39200</v>
      </c>
      <c r="C2" s="40">
        <v>41119</v>
      </c>
      <c r="D2" s="3" t="s">
        <v>118</v>
      </c>
      <c r="F2" t="s">
        <v>40</v>
      </c>
      <c r="H2" s="29">
        <f>SUM(B2:B10)/9</f>
        <v>33477.777777777781</v>
      </c>
      <c r="I2" t="s">
        <v>41</v>
      </c>
    </row>
    <row r="3" spans="1:9">
      <c r="A3" s="3">
        <v>2</v>
      </c>
      <c r="B3" s="5">
        <v>32400</v>
      </c>
      <c r="C3" s="40">
        <v>41119</v>
      </c>
      <c r="D3" s="3" t="s">
        <v>119</v>
      </c>
    </row>
    <row r="4" spans="1:9">
      <c r="A4" s="3">
        <v>3</v>
      </c>
      <c r="B4" s="5">
        <v>20750</v>
      </c>
      <c r="C4" s="40">
        <v>41140</v>
      </c>
      <c r="D4" s="3" t="s">
        <v>120</v>
      </c>
      <c r="F4" s="1" t="s">
        <v>60</v>
      </c>
      <c r="G4" s="1" t="s">
        <v>61</v>
      </c>
      <c r="I4" s="1" t="s">
        <v>62</v>
      </c>
    </row>
    <row r="5" spans="1:9">
      <c r="A5" s="3">
        <v>4</v>
      </c>
      <c r="B5" s="5">
        <v>20500</v>
      </c>
      <c r="C5" s="40">
        <v>41140</v>
      </c>
      <c r="D5" s="3" t="s">
        <v>118</v>
      </c>
      <c r="F5">
        <f>プラン成績!H40</f>
        <v>86</v>
      </c>
      <c r="G5">
        <v>9</v>
      </c>
      <c r="I5" s="41">
        <f>G5/F5</f>
        <v>0.10465116279069768</v>
      </c>
    </row>
    <row r="6" spans="1:9">
      <c r="A6" s="3">
        <v>5</v>
      </c>
      <c r="B6" s="5">
        <v>97800</v>
      </c>
      <c r="C6" s="40">
        <v>41154</v>
      </c>
      <c r="D6" s="3" t="s">
        <v>120</v>
      </c>
    </row>
    <row r="7" spans="1:9">
      <c r="A7" s="3">
        <v>6</v>
      </c>
      <c r="B7" s="5">
        <v>49400</v>
      </c>
      <c r="C7" s="40">
        <v>41154</v>
      </c>
      <c r="D7" s="3" t="s">
        <v>118</v>
      </c>
    </row>
    <row r="8" spans="1:9">
      <c r="A8" s="3">
        <v>7</v>
      </c>
      <c r="B8" s="5">
        <v>17100</v>
      </c>
      <c r="C8" s="40">
        <v>41161</v>
      </c>
      <c r="D8" s="3" t="s">
        <v>126</v>
      </c>
    </row>
    <row r="9" spans="1:9">
      <c r="A9" s="30">
        <v>8</v>
      </c>
      <c r="B9" s="31">
        <v>13650</v>
      </c>
      <c r="C9" s="40">
        <v>41210</v>
      </c>
      <c r="D9" s="3" t="s">
        <v>118</v>
      </c>
    </row>
    <row r="10" spans="1:9">
      <c r="A10" s="30">
        <v>9</v>
      </c>
      <c r="B10" s="31">
        <v>10500</v>
      </c>
      <c r="C10" s="40">
        <v>41224</v>
      </c>
      <c r="D10" s="3" t="s">
        <v>129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topLeftCell="A4" workbookViewId="0">
      <selection activeCell="N14" sqref="N14"/>
    </sheetView>
  </sheetViews>
  <sheetFormatPr defaultRowHeight="13.5"/>
  <cols>
    <col min="3" max="3" width="9.25" bestFit="1" customWidth="1"/>
    <col min="4" max="4" width="9" style="1"/>
    <col min="7" max="8" width="9.25" bestFit="1" customWidth="1"/>
  </cols>
  <sheetData>
    <row r="1" spans="1:9">
      <c r="A1" s="3" t="s">
        <v>38</v>
      </c>
      <c r="B1" s="3" t="s">
        <v>39</v>
      </c>
      <c r="C1" s="3" t="s">
        <v>47</v>
      </c>
      <c r="D1" s="30" t="s">
        <v>115</v>
      </c>
    </row>
    <row r="2" spans="1:9">
      <c r="A2" s="3">
        <v>1</v>
      </c>
      <c r="B2" s="5">
        <v>237680</v>
      </c>
      <c r="C2" s="40">
        <v>41111</v>
      </c>
      <c r="D2" s="3" t="s">
        <v>116</v>
      </c>
      <c r="F2" t="s">
        <v>45</v>
      </c>
      <c r="G2" s="29"/>
      <c r="H2" s="29">
        <f>SUM(B2:B40)/39</f>
        <v>68171.794871794875</v>
      </c>
      <c r="I2" t="s">
        <v>46</v>
      </c>
    </row>
    <row r="3" spans="1:9">
      <c r="A3" s="3">
        <v>2</v>
      </c>
      <c r="B3" s="5">
        <v>47700</v>
      </c>
      <c r="C3" s="40">
        <v>41111</v>
      </c>
      <c r="D3" s="3" t="s">
        <v>118</v>
      </c>
    </row>
    <row r="4" spans="1:9">
      <c r="A4" s="3">
        <v>3</v>
      </c>
      <c r="B4" s="5">
        <v>27600</v>
      </c>
      <c r="C4" s="40">
        <v>41119</v>
      </c>
      <c r="D4" s="3" t="s">
        <v>120</v>
      </c>
      <c r="F4" s="1" t="s">
        <v>60</v>
      </c>
      <c r="G4" s="1" t="s">
        <v>61</v>
      </c>
      <c r="I4" s="1" t="s">
        <v>62</v>
      </c>
    </row>
    <row r="5" spans="1:9">
      <c r="A5" s="3">
        <v>4</v>
      </c>
      <c r="B5" s="5">
        <v>166860</v>
      </c>
      <c r="C5" s="40">
        <v>41125</v>
      </c>
      <c r="D5" s="3" t="s">
        <v>120</v>
      </c>
      <c r="F5">
        <f>プラン成績!H40</f>
        <v>86</v>
      </c>
      <c r="G5">
        <v>39</v>
      </c>
      <c r="I5" s="41">
        <f>G5/F5</f>
        <v>0.45348837209302323</v>
      </c>
    </row>
    <row r="6" spans="1:9">
      <c r="A6" s="3">
        <v>5</v>
      </c>
      <c r="B6" s="5">
        <v>46800</v>
      </c>
      <c r="C6" s="40">
        <v>41139</v>
      </c>
      <c r="D6" s="3" t="s">
        <v>120</v>
      </c>
    </row>
    <row r="7" spans="1:9">
      <c r="A7" s="3">
        <v>6</v>
      </c>
      <c r="B7" s="5">
        <v>230540</v>
      </c>
      <c r="C7" s="40">
        <v>41139</v>
      </c>
      <c r="D7" s="3" t="s">
        <v>119</v>
      </c>
    </row>
    <row r="8" spans="1:9">
      <c r="A8" s="3">
        <v>7</v>
      </c>
      <c r="B8" s="5">
        <v>9400</v>
      </c>
      <c r="C8" s="40">
        <v>41153</v>
      </c>
      <c r="D8" s="3" t="s">
        <v>118</v>
      </c>
    </row>
    <row r="9" spans="1:9">
      <c r="A9" s="3">
        <v>8</v>
      </c>
      <c r="B9" s="5">
        <v>77880</v>
      </c>
      <c r="C9" s="40">
        <v>41154</v>
      </c>
      <c r="D9" s="3" t="s">
        <v>120</v>
      </c>
    </row>
    <row r="10" spans="1:9">
      <c r="A10" s="3">
        <v>9</v>
      </c>
      <c r="B10" s="5">
        <v>381260</v>
      </c>
      <c r="C10" s="40">
        <v>41168</v>
      </c>
      <c r="D10" s="3" t="s">
        <v>126</v>
      </c>
    </row>
    <row r="11" spans="1:9">
      <c r="A11" s="3">
        <v>10</v>
      </c>
      <c r="B11" s="5">
        <v>21420</v>
      </c>
      <c r="C11" s="40">
        <v>41181</v>
      </c>
      <c r="D11" s="3" t="s">
        <v>127</v>
      </c>
    </row>
    <row r="12" spans="1:9">
      <c r="A12" s="3">
        <v>11</v>
      </c>
      <c r="B12" s="5">
        <v>75330</v>
      </c>
      <c r="C12" s="40">
        <v>41195</v>
      </c>
      <c r="D12" s="3" t="s">
        <v>129</v>
      </c>
    </row>
    <row r="13" spans="1:9">
      <c r="A13" s="3">
        <v>12</v>
      </c>
      <c r="B13" s="5">
        <v>38940</v>
      </c>
      <c r="C13" s="40">
        <v>41195</v>
      </c>
      <c r="D13" s="3" t="s">
        <v>130</v>
      </c>
    </row>
    <row r="14" spans="1:9">
      <c r="A14" s="3">
        <v>13</v>
      </c>
      <c r="B14" s="5">
        <v>36120</v>
      </c>
      <c r="C14" s="40">
        <v>41209</v>
      </c>
      <c r="D14" s="3" t="s">
        <v>118</v>
      </c>
    </row>
    <row r="15" spans="1:9">
      <c r="A15" s="3">
        <v>14</v>
      </c>
      <c r="B15" s="5">
        <v>53340</v>
      </c>
      <c r="C15" s="40">
        <v>41210</v>
      </c>
      <c r="D15" s="3" t="s">
        <v>130</v>
      </c>
    </row>
    <row r="16" spans="1:9">
      <c r="A16" s="3">
        <v>15</v>
      </c>
      <c r="B16" s="5">
        <v>190470</v>
      </c>
      <c r="C16" s="40">
        <v>41216</v>
      </c>
      <c r="D16" s="3" t="s">
        <v>118</v>
      </c>
    </row>
    <row r="17" spans="1:4">
      <c r="A17" s="3">
        <v>16</v>
      </c>
      <c r="B17" s="5">
        <v>5700</v>
      </c>
      <c r="C17" s="40">
        <v>41217</v>
      </c>
      <c r="D17" s="3" t="s">
        <v>129</v>
      </c>
    </row>
    <row r="18" spans="1:4">
      <c r="A18" s="3">
        <v>17</v>
      </c>
      <c r="B18" s="5">
        <v>55850</v>
      </c>
      <c r="C18" s="40">
        <v>41223</v>
      </c>
      <c r="D18" s="3" t="s">
        <v>130</v>
      </c>
    </row>
    <row r="19" spans="1:4">
      <c r="A19" s="3">
        <v>18</v>
      </c>
      <c r="B19" s="31">
        <v>31530</v>
      </c>
      <c r="C19" s="40">
        <v>41230</v>
      </c>
      <c r="D19" s="3" t="s">
        <v>129</v>
      </c>
    </row>
    <row r="20" spans="1:4">
      <c r="A20" s="30">
        <v>19</v>
      </c>
      <c r="B20" s="31">
        <v>20910</v>
      </c>
      <c r="C20" s="40">
        <v>41244</v>
      </c>
      <c r="D20" s="3" t="s">
        <v>126</v>
      </c>
    </row>
    <row r="21" spans="1:4">
      <c r="A21" s="30">
        <v>20</v>
      </c>
      <c r="B21" s="31">
        <v>25680</v>
      </c>
      <c r="C21" s="40">
        <v>41245</v>
      </c>
      <c r="D21" s="3" t="s">
        <v>127</v>
      </c>
    </row>
    <row r="22" spans="1:4">
      <c r="A22" s="30">
        <v>21</v>
      </c>
      <c r="B22" s="31">
        <v>31380</v>
      </c>
      <c r="C22" s="40">
        <v>41259</v>
      </c>
      <c r="D22" s="3" t="s">
        <v>127</v>
      </c>
    </row>
    <row r="23" spans="1:4">
      <c r="A23" s="30">
        <v>22</v>
      </c>
      <c r="B23" s="31">
        <v>30120</v>
      </c>
      <c r="C23" s="40">
        <v>41288</v>
      </c>
      <c r="D23" s="3" t="s">
        <v>129</v>
      </c>
    </row>
    <row r="24" spans="1:4">
      <c r="A24" s="30">
        <v>23</v>
      </c>
      <c r="B24" s="31">
        <v>6560</v>
      </c>
      <c r="C24" s="40">
        <v>41293</v>
      </c>
      <c r="D24" s="3" t="s">
        <v>127</v>
      </c>
    </row>
    <row r="25" spans="1:4">
      <c r="A25" s="30">
        <v>24</v>
      </c>
      <c r="B25" s="31">
        <v>58110</v>
      </c>
      <c r="C25" s="40">
        <v>41300</v>
      </c>
      <c r="D25" s="3" t="s">
        <v>129</v>
      </c>
    </row>
    <row r="26" spans="1:4">
      <c r="A26" s="30">
        <v>25</v>
      </c>
      <c r="B26" s="31">
        <v>24540</v>
      </c>
      <c r="C26" s="40">
        <v>41300</v>
      </c>
      <c r="D26" s="3" t="s">
        <v>130</v>
      </c>
    </row>
    <row r="27" spans="1:4">
      <c r="A27" s="30">
        <v>26</v>
      </c>
      <c r="B27" s="31">
        <v>6570</v>
      </c>
      <c r="C27" s="40">
        <v>41307</v>
      </c>
      <c r="D27" s="3" t="s">
        <v>139</v>
      </c>
    </row>
    <row r="28" spans="1:4">
      <c r="A28" s="30">
        <v>27</v>
      </c>
      <c r="B28" s="31">
        <v>30990</v>
      </c>
      <c r="C28" s="40">
        <v>41307</v>
      </c>
      <c r="D28" s="3" t="s">
        <v>141</v>
      </c>
    </row>
    <row r="29" spans="1:4">
      <c r="A29" s="30">
        <v>28</v>
      </c>
      <c r="B29" s="31">
        <v>33030</v>
      </c>
      <c r="C29" s="40">
        <v>41321</v>
      </c>
      <c r="D29" s="3" t="s">
        <v>129</v>
      </c>
    </row>
    <row r="30" spans="1:4">
      <c r="A30" s="30">
        <v>29</v>
      </c>
      <c r="B30" s="31">
        <v>14310</v>
      </c>
      <c r="C30" s="40">
        <v>41321</v>
      </c>
      <c r="D30" s="3" t="s">
        <v>130</v>
      </c>
    </row>
    <row r="31" spans="1:4">
      <c r="A31" s="30">
        <v>30</v>
      </c>
      <c r="B31" s="31">
        <v>35790</v>
      </c>
      <c r="C31" s="40">
        <v>41328</v>
      </c>
      <c r="D31" s="3" t="s">
        <v>120</v>
      </c>
    </row>
    <row r="32" spans="1:4">
      <c r="A32" s="30">
        <v>31</v>
      </c>
      <c r="B32" s="31">
        <v>94300</v>
      </c>
      <c r="C32" s="40">
        <v>41329</v>
      </c>
      <c r="D32" s="3" t="s">
        <v>127</v>
      </c>
    </row>
    <row r="33" spans="1:4">
      <c r="A33" s="30">
        <v>32</v>
      </c>
      <c r="B33" s="31">
        <v>48570</v>
      </c>
      <c r="C33" s="40">
        <v>41342</v>
      </c>
      <c r="D33" s="3" t="s">
        <v>167</v>
      </c>
    </row>
    <row r="34" spans="1:4">
      <c r="A34" s="30">
        <v>33</v>
      </c>
      <c r="B34" s="31">
        <v>28170</v>
      </c>
      <c r="C34" s="40">
        <v>41349</v>
      </c>
      <c r="D34" s="3" t="s">
        <v>125</v>
      </c>
    </row>
    <row r="35" spans="1:4">
      <c r="A35" s="30">
        <v>34</v>
      </c>
      <c r="B35" s="31">
        <v>7140</v>
      </c>
      <c r="C35" s="40">
        <v>41356</v>
      </c>
      <c r="D35" s="3" t="s">
        <v>125</v>
      </c>
    </row>
    <row r="36" spans="1:4">
      <c r="A36" s="30">
        <v>35</v>
      </c>
      <c r="B36" s="31">
        <v>276510</v>
      </c>
      <c r="C36" s="40">
        <v>41356</v>
      </c>
      <c r="D36" s="3" t="s">
        <v>173</v>
      </c>
    </row>
    <row r="37" spans="1:4">
      <c r="A37" s="30">
        <v>36</v>
      </c>
      <c r="B37" s="31">
        <v>22800</v>
      </c>
      <c r="C37" s="40">
        <v>41377</v>
      </c>
      <c r="D37" s="3" t="s">
        <v>127</v>
      </c>
    </row>
    <row r="38" spans="1:4">
      <c r="A38" s="30">
        <v>37</v>
      </c>
      <c r="B38" s="31">
        <v>12510</v>
      </c>
      <c r="C38" s="40">
        <v>41385</v>
      </c>
      <c r="D38" s="3" t="s">
        <v>129</v>
      </c>
    </row>
    <row r="39" spans="1:4">
      <c r="A39" s="30">
        <v>38</v>
      </c>
      <c r="B39" s="31">
        <v>59790</v>
      </c>
      <c r="C39" s="40">
        <v>41391</v>
      </c>
      <c r="D39" s="3" t="s">
        <v>130</v>
      </c>
    </row>
    <row r="40" spans="1:4">
      <c r="A40" s="30">
        <v>39</v>
      </c>
      <c r="B40" s="31">
        <v>56500</v>
      </c>
      <c r="C40" s="40">
        <v>41399</v>
      </c>
      <c r="D40" s="3" t="s">
        <v>130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プラン成績</vt:lpstr>
      <vt:lpstr>スタンダード</vt:lpstr>
      <vt:lpstr>ハイクラス</vt:lpstr>
      <vt:lpstr>エグゼクティブ</vt:lpstr>
      <vt:lpstr>ネットワーク情報</vt:lpstr>
      <vt:lpstr>穴のファンタジスタ</vt:lpstr>
      <vt:lpstr>的中プレミアム</vt:lpstr>
      <vt:lpstr>マネーゲット</vt:lpstr>
      <vt:lpstr>逆転のオーラス</vt:lpstr>
      <vt:lpstr>Wダッシュ</vt:lpstr>
      <vt:lpstr>MSJ</vt:lpstr>
      <vt:lpstr>～の陣</vt:lpstr>
      <vt:lpstr>ExtreamRookie</vt:lpstr>
      <vt:lpstr>馬単の嵐</vt:lpstr>
      <vt:lpstr>スリーR</vt:lpstr>
      <vt:lpstr>投資の流儀</vt:lpstr>
      <vt:lpstr>トリプルストライク</vt:lpstr>
      <vt:lpstr>エレメント</vt:lpstr>
      <vt:lpstr>レジェンド</vt:lpstr>
      <vt:lpstr>～の女王</vt:lpstr>
      <vt:lpstr>EXデリバリー</vt:lpstr>
      <vt:lpstr>TargetRookie</vt:lpstr>
      <vt:lpstr>SSS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fujihiro</cp:lastModifiedBy>
  <dcterms:created xsi:type="dcterms:W3CDTF">2012-11-10T11:25:52Z</dcterms:created>
  <dcterms:modified xsi:type="dcterms:W3CDTF">2013-05-05T23:38:34Z</dcterms:modified>
</cp:coreProperties>
</file>